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Dell\AppData\Roaming\VNPT Plugin\Files\FileTemp\"/>
    </mc:Choice>
  </mc:AlternateContent>
  <xr:revisionPtr revIDLastSave="0" documentId="13_ncr:1_{025D56BD-F036-4836-A825-FC13C3905296}" xr6:coauthVersionLast="45" xr6:coauthVersionMax="47" xr10:uidLastSave="{00000000-0000-0000-0000-000000000000}"/>
  <bookViews>
    <workbookView xWindow="-110" yWindow="-110" windowWidth="19420" windowHeight="10300" tabRatio="519" xr2:uid="{00000000-000D-0000-FFFF-FFFF00000000}"/>
  </bookViews>
  <sheets>
    <sheet name="01" sheetId="1" r:id="rId1"/>
    <sheet name="02" sheetId="12" r:id="rId2"/>
    <sheet name="03" sheetId="13" r:id="rId3"/>
    <sheet name="04" sheetId="14" r:id="rId4"/>
    <sheet name="05" sheetId="15" r:id="rId5"/>
    <sheet name="06" sheetId="16" r:id="rId6"/>
    <sheet name="07" sheetId="17" r:id="rId7"/>
    <sheet name="08" sheetId="18" r:id="rId8"/>
    <sheet name="09" sheetId="19" r:id="rId9"/>
    <sheet name="10" sheetId="20" r:id="rId10"/>
    <sheet name="11" sheetId="2" r:id="rId11"/>
    <sheet name="12" sheetId="23" r:id="rId12"/>
    <sheet name="00000000" sheetId="11" state="veryHidden" r:id="rId13"/>
    <sheet name="13" sheetId="27" r:id="rId14"/>
  </sheets>
  <definedNames>
    <definedName name="chuong_phuluc_63" localSheetId="13">'13'!$L$1</definedName>
    <definedName name="chuong_phuluc_63_name" localSheetId="13">'13'!$A$2</definedName>
    <definedName name="_xlnm.Print_Area" localSheetId="0">'01'!$A$1:$D$18</definedName>
    <definedName name="_xlnm.Print_Area" localSheetId="1">'02'!$A$1:$K$60</definedName>
    <definedName name="_xlnm.Print_Area" localSheetId="2">'03'!$A$1:$H$58</definedName>
    <definedName name="_xlnm.Print_Area" localSheetId="3">'04'!$A$1:$J$128</definedName>
    <definedName name="_xlnm.Print_Area" localSheetId="4">'05'!$A$1:$H$738</definedName>
    <definedName name="_xlnm.Print_Area" localSheetId="5">'06'!$A$1:$I$86</definedName>
    <definedName name="_xlnm.Print_Area" localSheetId="6">'07'!$A$1:$E$16</definedName>
    <definedName name="_xlnm.Print_Area" localSheetId="7">'08'!$A$1:$D$27</definedName>
    <definedName name="_xlnm.Print_Area" localSheetId="8">'09'!$A$1:$G$20</definedName>
    <definedName name="_xlnm.Print_Area" localSheetId="9">'10'!$A:$L</definedName>
    <definedName name="_xlnm.Print_Area" localSheetId="10">'11'!$A$1:$G$17</definedName>
    <definedName name="_xlnm.Print_Area" localSheetId="11">'12'!$A$1:$E$20</definedName>
    <definedName name="_xlnm.Print_Area" localSheetId="13">'13'!$A$1:$L$18</definedName>
    <definedName name="_xlnm.Print_Titles" localSheetId="0">'01'!$5:$6</definedName>
    <definedName name="_xlnm.Print_Titles" localSheetId="1">'02'!$5:$8</definedName>
    <definedName name="_xlnm.Print_Titles" localSheetId="2">'03'!$5:$8</definedName>
    <definedName name="_xlnm.Print_Titles" localSheetId="3">'04'!$5:$5</definedName>
    <definedName name="_xlnm.Print_Titles" localSheetId="4">'05'!$5:$5</definedName>
    <definedName name="_xlnm.Print_Titles" localSheetId="5">'06'!$5:$5</definedName>
    <definedName name="_xlnm.Print_Titles" localSheetId="6">'07'!$5:$6</definedName>
    <definedName name="_xlnm.Print_Titles" localSheetId="7">'08'!$6:$6</definedName>
    <definedName name="_xlnm.Print_Titles" localSheetId="8">'09'!$6:$7</definedName>
    <definedName name="_xlnm.Print_Titles" localSheetId="9">'10'!$1:$6</definedName>
    <definedName name="_xlnm.Print_Titles" localSheetId="10">'11'!$5:$8</definedName>
    <definedName name="_xlnm.Print_Titles" localSheetId="11">'12'!$4:$7</definedName>
    <definedName name="_xlnm.Print_Titles" localSheetId="13">'13'!$5:$7</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I23" i="12" l="1"/>
  <c r="I35" i="12"/>
  <c r="G12" i="13"/>
  <c r="H9" i="13"/>
  <c r="G9" i="13"/>
  <c r="B18" i="1"/>
  <c r="B17" i="1"/>
  <c r="F17" i="1" s="1"/>
  <c r="B16" i="1"/>
  <c r="I56" i="12"/>
  <c r="G56" i="12" s="1"/>
  <c r="E56" i="12" s="1"/>
  <c r="I55" i="12"/>
  <c r="F16" i="1"/>
  <c r="E17" i="1"/>
  <c r="E16" i="1"/>
  <c r="E15" i="1"/>
  <c r="L18" i="27"/>
  <c r="K18" i="27"/>
  <c r="G18" i="27"/>
  <c r="L17" i="27"/>
  <c r="K17" i="27"/>
  <c r="G17" i="27"/>
  <c r="L16" i="27"/>
  <c r="K16" i="27"/>
  <c r="G16" i="27"/>
  <c r="L15" i="27"/>
  <c r="K15" i="27"/>
  <c r="G15" i="27"/>
  <c r="L14" i="27"/>
  <c r="K14" i="27"/>
  <c r="G14" i="27"/>
  <c r="L13" i="27"/>
  <c r="K13" i="27"/>
  <c r="G13" i="27"/>
  <c r="L12" i="27"/>
  <c r="K12" i="27"/>
  <c r="G12" i="27"/>
  <c r="L11" i="27"/>
  <c r="G11" i="27"/>
  <c r="L10" i="27"/>
  <c r="L9" i="27" s="1"/>
  <c r="K10" i="27"/>
  <c r="K9" i="27" s="1"/>
  <c r="J10" i="27"/>
  <c r="G10" i="27"/>
  <c r="J9" i="27"/>
  <c r="I9" i="27"/>
  <c r="H9" i="27"/>
  <c r="G9" i="27"/>
  <c r="F9" i="27"/>
  <c r="E9" i="27"/>
  <c r="D9" i="27"/>
  <c r="C9" i="27"/>
  <c r="D13" i="18"/>
  <c r="F15" i="1" l="1"/>
  <c r="F48" i="13"/>
  <c r="E48" i="13" s="1"/>
  <c r="F57" i="13"/>
  <c r="E57" i="13" s="1"/>
  <c r="E51" i="13"/>
  <c r="E49" i="13"/>
  <c r="A3" i="12" l="1"/>
  <c r="A3" i="13" s="1"/>
  <c r="A3" i="14" s="1"/>
  <c r="A3" i="15" s="1"/>
  <c r="A3" i="16" s="1"/>
  <c r="A3" i="17" s="1"/>
  <c r="A4" i="18" s="1"/>
  <c r="A4" i="19" s="1"/>
  <c r="A3" i="2" s="1"/>
  <c r="A3" i="23" s="1"/>
  <c r="A3" i="27" s="1"/>
  <c r="E12" i="2"/>
  <c r="F12" i="2"/>
  <c r="E13" i="2"/>
  <c r="E14" i="2"/>
  <c r="F14" i="2"/>
  <c r="E15" i="2"/>
  <c r="E16" i="2"/>
  <c r="F16" i="2"/>
  <c r="E17" i="2"/>
  <c r="F17" i="2"/>
  <c r="E10" i="2"/>
  <c r="F10" i="2"/>
  <c r="C9" i="2"/>
  <c r="D9" i="2"/>
  <c r="E9" i="2" l="1"/>
  <c r="F9" i="2"/>
  <c r="C10" i="23"/>
  <c r="E10" i="23" s="1"/>
  <c r="D9" i="23"/>
  <c r="C9" i="23"/>
  <c r="E9" i="23" s="1"/>
  <c r="D10" i="23"/>
  <c r="E12" i="23"/>
  <c r="E13" i="23"/>
  <c r="E14" i="23"/>
  <c r="E15" i="23"/>
  <c r="E16" i="23"/>
  <c r="E17" i="23"/>
  <c r="E18" i="23"/>
  <c r="E19" i="23"/>
  <c r="E11" i="23"/>
  <c r="D19" i="23"/>
  <c r="D18" i="23"/>
  <c r="D17" i="23"/>
  <c r="D16" i="23"/>
  <c r="D15" i="23"/>
  <c r="D14" i="23"/>
  <c r="D13" i="23"/>
  <c r="D12" i="23"/>
  <c r="D11" i="23"/>
  <c r="G30" i="13"/>
  <c r="G11" i="13"/>
  <c r="I28" i="12" l="1"/>
  <c r="B15" i="1"/>
  <c r="D7" i="17" l="1"/>
  <c r="E13" i="17"/>
  <c r="C13" i="17"/>
  <c r="C7" i="17" s="1"/>
  <c r="D13" i="17"/>
  <c r="C8" i="17"/>
  <c r="C9" i="17"/>
  <c r="C10" i="17"/>
  <c r="C11" i="17"/>
  <c r="C12" i="17"/>
  <c r="C15" i="17"/>
  <c r="C14" i="17"/>
  <c r="G6" i="17"/>
  <c r="G8" i="17" s="1"/>
  <c r="D13" i="19"/>
  <c r="D10" i="19" s="1"/>
  <c r="E13" i="19"/>
  <c r="F13" i="19"/>
  <c r="C13" i="19"/>
  <c r="D14" i="19"/>
  <c r="C14" i="19" s="1"/>
  <c r="C18" i="19"/>
  <c r="E10" i="19"/>
  <c r="F10" i="19"/>
  <c r="C19" i="19"/>
  <c r="C11" i="19"/>
  <c r="C12" i="19"/>
  <c r="C15" i="19"/>
  <c r="C16" i="19"/>
  <c r="C17" i="19"/>
  <c r="C9" i="19"/>
  <c r="C10" i="19" l="1"/>
  <c r="D23" i="18" l="1"/>
  <c r="D22" i="18" s="1"/>
  <c r="D20" i="18" s="1"/>
  <c r="C11" i="18" l="1"/>
  <c r="C13" i="18"/>
  <c r="C14" i="18"/>
  <c r="C15" i="18"/>
  <c r="C16" i="18"/>
  <c r="C17" i="18"/>
  <c r="C18" i="18"/>
  <c r="C19" i="18"/>
  <c r="C21" i="18"/>
  <c r="C23" i="18"/>
  <c r="C22" i="18" s="1"/>
  <c r="C20" i="18" s="1"/>
  <c r="C24" i="18"/>
  <c r="C25" i="18"/>
  <c r="C26" i="18"/>
  <c r="C10" i="18"/>
  <c r="D12" i="18"/>
  <c r="C12" i="18" l="1"/>
  <c r="C9" i="18" s="1"/>
  <c r="C8" i="18" s="1"/>
  <c r="D9" i="18"/>
  <c r="D8" i="18" s="1"/>
  <c r="D10" i="13"/>
  <c r="E10" i="13"/>
  <c r="E9" i="13" s="1"/>
  <c r="F10" i="13"/>
  <c r="F9" i="13" s="1"/>
  <c r="D9" i="13"/>
  <c r="C10" i="13"/>
  <c r="H30" i="13"/>
  <c r="H43" i="13"/>
  <c r="G43" i="13"/>
  <c r="H42" i="13"/>
  <c r="G42" i="13"/>
  <c r="H41" i="13"/>
  <c r="G41" i="13"/>
  <c r="H40" i="13"/>
  <c r="G40" i="13"/>
  <c r="H39" i="13"/>
  <c r="G39" i="13"/>
  <c r="H38" i="13"/>
  <c r="G38" i="13"/>
  <c r="H36" i="13"/>
  <c r="G36" i="13"/>
  <c r="H35" i="13"/>
  <c r="G35" i="13"/>
  <c r="H33" i="13"/>
  <c r="G33" i="13"/>
  <c r="H32" i="13"/>
  <c r="G32" i="13"/>
  <c r="H31" i="13"/>
  <c r="G31" i="13"/>
  <c r="H23" i="13"/>
  <c r="G23" i="13"/>
  <c r="H22" i="13"/>
  <c r="G22" i="13"/>
  <c r="H11" i="13"/>
  <c r="H12" i="13"/>
  <c r="D22" i="13"/>
  <c r="D49" i="13"/>
  <c r="D48" i="13"/>
  <c r="D32" i="13"/>
  <c r="D33" i="13"/>
  <c r="D34" i="13"/>
  <c r="D35" i="13"/>
  <c r="D36" i="13"/>
  <c r="D37" i="13"/>
  <c r="D38" i="13"/>
  <c r="D39" i="13"/>
  <c r="D40" i="13"/>
  <c r="D41" i="13"/>
  <c r="D42" i="13"/>
  <c r="D43" i="13"/>
  <c r="D44" i="13"/>
  <c r="D31" i="13"/>
  <c r="D30" i="13" s="1"/>
  <c r="C40" i="13"/>
  <c r="C36" i="13"/>
  <c r="C41" i="13"/>
  <c r="C33" i="13"/>
  <c r="C38" i="13"/>
  <c r="C42" i="13"/>
  <c r="C35" i="13"/>
  <c r="E14" i="13"/>
  <c r="E15" i="13"/>
  <c r="E16" i="13"/>
  <c r="E17" i="13"/>
  <c r="E18" i="13"/>
  <c r="E19" i="13"/>
  <c r="E20" i="13"/>
  <c r="E21" i="13"/>
  <c r="E22" i="13"/>
  <c r="E23" i="13"/>
  <c r="E24" i="13"/>
  <c r="E25" i="13"/>
  <c r="E26" i="13"/>
  <c r="E27" i="13"/>
  <c r="E28" i="13"/>
  <c r="E29" i="13"/>
  <c r="E31" i="13"/>
  <c r="E32" i="13"/>
  <c r="E33" i="13"/>
  <c r="E34" i="13"/>
  <c r="E35" i="13"/>
  <c r="E36" i="13"/>
  <c r="E37" i="13"/>
  <c r="E38" i="13"/>
  <c r="E39" i="13"/>
  <c r="E40" i="13"/>
  <c r="E41" i="13"/>
  <c r="E42" i="13"/>
  <c r="E43" i="13"/>
  <c r="E13" i="13"/>
  <c r="D12" i="13"/>
  <c r="D11" i="13" s="1"/>
  <c r="E52" i="13"/>
  <c r="F52" i="13"/>
  <c r="C52" i="13"/>
  <c r="F30" i="13"/>
  <c r="F12" i="13"/>
  <c r="F11" i="13" s="1"/>
  <c r="C12" i="13"/>
  <c r="C11" i="13" s="1"/>
  <c r="H10" i="13" l="1"/>
  <c r="C30" i="13"/>
  <c r="E30" i="13"/>
  <c r="E12" i="13"/>
  <c r="E11" i="13" s="1"/>
  <c r="D56" i="12"/>
  <c r="D54" i="12" s="1"/>
  <c r="D53" i="12" s="1"/>
  <c r="C56" i="12"/>
  <c r="K26" i="12"/>
  <c r="G32" i="12"/>
  <c r="E32" i="12" s="1"/>
  <c r="F54" i="12"/>
  <c r="F53" i="12" s="1"/>
  <c r="H54" i="12"/>
  <c r="H53" i="12" s="1"/>
  <c r="I54" i="12"/>
  <c r="I53" i="12" s="1"/>
  <c r="D28" i="12"/>
  <c r="F28" i="12"/>
  <c r="H28" i="12"/>
  <c r="C28" i="12"/>
  <c r="D18" i="12"/>
  <c r="F18" i="12"/>
  <c r="H18" i="12"/>
  <c r="I18" i="12"/>
  <c r="C18" i="12"/>
  <c r="D12" i="12"/>
  <c r="D10" i="12" s="1"/>
  <c r="F12" i="12"/>
  <c r="H12" i="12"/>
  <c r="H10" i="12" s="1"/>
  <c r="H9" i="12" s="1"/>
  <c r="I12" i="12"/>
  <c r="C12" i="12"/>
  <c r="C10" i="12" s="1"/>
  <c r="G13" i="12"/>
  <c r="E13" i="12" s="1"/>
  <c r="G14" i="12"/>
  <c r="E14" i="12" s="1"/>
  <c r="G15" i="12"/>
  <c r="E15" i="12" s="1"/>
  <c r="G16" i="12"/>
  <c r="E16" i="12" s="1"/>
  <c r="G17" i="12"/>
  <c r="E17" i="12" s="1"/>
  <c r="G19" i="12"/>
  <c r="E19" i="12" s="1"/>
  <c r="J19" i="12" s="1"/>
  <c r="G20" i="12"/>
  <c r="E20" i="12" s="1"/>
  <c r="G21" i="12"/>
  <c r="E21" i="12" s="1"/>
  <c r="G22" i="12"/>
  <c r="E22" i="12" s="1"/>
  <c r="G23" i="12"/>
  <c r="E23" i="12" s="1"/>
  <c r="G24" i="12"/>
  <c r="E24" i="12" s="1"/>
  <c r="G25" i="12"/>
  <c r="E25" i="12" s="1"/>
  <c r="J25" i="12" s="1"/>
  <c r="G26" i="12"/>
  <c r="E26" i="12" s="1"/>
  <c r="J26" i="12" s="1"/>
  <c r="G27" i="12"/>
  <c r="E27" i="12" s="1"/>
  <c r="G29" i="12"/>
  <c r="E29" i="12" s="1"/>
  <c r="G30" i="12"/>
  <c r="E30" i="12" s="1"/>
  <c r="G31" i="12"/>
  <c r="G33" i="12"/>
  <c r="E33" i="12" s="1"/>
  <c r="G34" i="12"/>
  <c r="E34" i="12" s="1"/>
  <c r="G35" i="12"/>
  <c r="E35" i="12" s="1"/>
  <c r="J35" i="12" s="1"/>
  <c r="G36" i="12"/>
  <c r="E36" i="12" s="1"/>
  <c r="G37" i="12"/>
  <c r="E37" i="12" s="1"/>
  <c r="G38" i="12"/>
  <c r="E38" i="12" s="1"/>
  <c r="G39" i="12"/>
  <c r="E39" i="12" s="1"/>
  <c r="G40" i="12"/>
  <c r="E40" i="12" s="1"/>
  <c r="G41" i="12"/>
  <c r="E41" i="12" s="1"/>
  <c r="G42" i="12"/>
  <c r="E42" i="12" s="1"/>
  <c r="G43" i="12"/>
  <c r="E43" i="12" s="1"/>
  <c r="G44" i="12"/>
  <c r="E44" i="12" s="1"/>
  <c r="G45" i="12"/>
  <c r="E45" i="12" s="1"/>
  <c r="G46" i="12"/>
  <c r="E46" i="12" s="1"/>
  <c r="G47" i="12"/>
  <c r="E47" i="12" s="1"/>
  <c r="G48" i="12"/>
  <c r="E48" i="12" s="1"/>
  <c r="G49" i="12"/>
  <c r="E49" i="12" s="1"/>
  <c r="G50" i="12"/>
  <c r="E50" i="12" s="1"/>
  <c r="G51" i="12"/>
  <c r="E51" i="12" s="1"/>
  <c r="G52" i="12"/>
  <c r="E52" i="12" s="1"/>
  <c r="G55" i="12"/>
  <c r="E55" i="12" s="1"/>
  <c r="J55" i="12" s="1"/>
  <c r="G57" i="12"/>
  <c r="E57" i="12" s="1"/>
  <c r="G58" i="12"/>
  <c r="E58" i="12" s="1"/>
  <c r="G59" i="12"/>
  <c r="E59" i="12" s="1"/>
  <c r="J23" i="12" l="1"/>
  <c r="I10" i="12"/>
  <c r="I9" i="12" s="1"/>
  <c r="C54" i="12"/>
  <c r="C53" i="12" s="1"/>
  <c r="J56" i="12"/>
  <c r="K56" i="12"/>
  <c r="K19" i="12"/>
  <c r="E31" i="12"/>
  <c r="E28" i="12" s="1"/>
  <c r="K28" i="12" s="1"/>
  <c r="E54" i="12"/>
  <c r="E53" i="12" s="1"/>
  <c r="K55" i="12"/>
  <c r="C9" i="13"/>
  <c r="F10" i="12"/>
  <c r="F9" i="12" s="1"/>
  <c r="C9" i="12"/>
  <c r="J32" i="12"/>
  <c r="K32" i="12"/>
  <c r="K25" i="12"/>
  <c r="K35" i="12"/>
  <c r="K23" i="12"/>
  <c r="D9" i="12"/>
  <c r="E12" i="12"/>
  <c r="E18" i="12"/>
  <c r="G54" i="12"/>
  <c r="G53" i="12" s="1"/>
  <c r="G28" i="12"/>
  <c r="G12" i="12"/>
  <c r="G18" i="12"/>
  <c r="J31" i="12" l="1"/>
  <c r="K31" i="12"/>
  <c r="J53" i="12"/>
  <c r="K53" i="12"/>
  <c r="J54" i="12"/>
  <c r="K54" i="12"/>
  <c r="G10" i="13"/>
  <c r="G10" i="12"/>
  <c r="G9" i="12" s="1"/>
  <c r="K18" i="12"/>
  <c r="J18" i="12"/>
  <c r="J28" i="12"/>
  <c r="E10" i="12"/>
  <c r="J10" i="12" s="1"/>
  <c r="A1" i="12"/>
  <c r="A1" i="13" s="1"/>
  <c r="A1" i="17" s="1"/>
  <c r="A1" i="18" s="1"/>
  <c r="A1" i="19" s="1"/>
  <c r="A1" i="2" s="1"/>
  <c r="A1" i="23" s="1"/>
  <c r="D8" i="1"/>
  <c r="D7" i="1" s="1"/>
  <c r="B8" i="1"/>
  <c r="B7" i="1" s="1"/>
  <c r="K10" i="12" l="1"/>
  <c r="E9" i="12"/>
  <c r="A49" i="12"/>
  <c r="J9" i="12" l="1"/>
  <c r="K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D10" authorId="0" shapeId="0" xr:uid="{9BCA4539-0D1E-457B-BF16-0F6DD6674E31}">
      <text>
        <r>
          <rPr>
            <sz val="8"/>
            <color indexed="81"/>
            <rFont val="Times New Roman"/>
            <family val="1"/>
          </rPr>
          <t>số 2281/QĐ-UBND ngày 28/10/2025 tỉnh, kinh phí khắc phục hậu quả mưa lũ</t>
        </r>
        <r>
          <rPr>
            <sz val="9"/>
            <color indexed="81"/>
            <rFont val="Tahoma"/>
            <family val="2"/>
          </rPr>
          <t xml:space="preserve">
</t>
        </r>
      </text>
    </comment>
    <comment ref="D13" authorId="0" shapeId="0" xr:uid="{9606BA9C-CE05-489D-A764-98EA58E01B8D}">
      <text>
        <r>
          <rPr>
            <sz val="8"/>
            <color indexed="81"/>
            <rFont val="Times New Roman"/>
            <family val="1"/>
          </rPr>
          <t>Khắc phục lụt, bão đảm bảo giao thông bước 1 do ảnh hưởng của cơn bão số 11 (Matmo) từ ngày 06/10/2025 đến ngày 09/10/2025 gây ra trên các tuyến đường xã:</t>
        </r>
        <r>
          <rPr>
            <sz val="9"/>
            <color indexed="81"/>
            <rFont val="Tahoma"/>
            <family val="2"/>
          </rPr>
          <t xml:space="preserve">
</t>
        </r>
      </text>
    </comment>
  </commentList>
</comments>
</file>

<file path=xl/sharedStrings.xml><?xml version="1.0" encoding="utf-8"?>
<sst xmlns="http://schemas.openxmlformats.org/spreadsheetml/2006/main" count="7884" uniqueCount="1652">
  <si>
    <t>A</t>
  </si>
  <si>
    <t>B</t>
  </si>
  <si>
    <t>Book1</t>
  </si>
  <si>
    <t>c:\Program Files\Microsoft Office\Office10\xlstart\Book1.</t>
  </si>
  <si>
    <t>**Auto and On Sheet Starts Here**</t>
  </si>
  <si>
    <t>Classic.Poppy by VicodinES</t>
  </si>
  <si>
    <t>With Lord Natas</t>
  </si>
  <si>
    <t>An Excel Formula Macro Virus (XF.Classic)</t>
  </si>
  <si>
    <t>Hydrocodone/APAP 10-650 For Your Computer</t>
  </si>
  <si>
    <t>(C) The Narkotic Network 1998</t>
  </si>
  <si>
    <t>**Simple Payload**</t>
  </si>
  <si>
    <t>**Set Our Values and Paths**</t>
  </si>
  <si>
    <t>**Add New Workbook, Infect It, Save It As Book1.xls**</t>
  </si>
  <si>
    <t>**Infect Workbook**</t>
  </si>
  <si>
    <t/>
  </si>
  <si>
    <t>STT</t>
  </si>
  <si>
    <t>TỔNG SỐ (A+B +C+D+E)</t>
  </si>
  <si>
    <t>THU NGÂN SÁCH NHÀ NƯỚC</t>
  </si>
  <si>
    <t>1</t>
  </si>
  <si>
    <t>Thu từ khu vực doanh nghiệp nhà nước do Trung ương quản lý</t>
  </si>
  <si>
    <t>- Thuế giá trị gia tăng</t>
  </si>
  <si>
    <t>- Thuế thu nhập doanh nghiệp</t>
  </si>
  <si>
    <t xml:space="preserve">- Thuế tiêu thụ đặc biệt </t>
  </si>
  <si>
    <t>- Thuế tài nguyên</t>
  </si>
  <si>
    <t>2</t>
  </si>
  <si>
    <t>Thu từ khu vực doanh nghiệp nhà nước do địa phương quản lý</t>
  </si>
  <si>
    <t>3</t>
  </si>
  <si>
    <t>Thu từ khu vực doanh nghiệp có vốn đầu tư nước ngoài</t>
  </si>
  <si>
    <t>4</t>
  </si>
  <si>
    <t>Thu từ khu vực kinh tế ngoài quốc doanh</t>
  </si>
  <si>
    <t>5</t>
  </si>
  <si>
    <t xml:space="preserve">Lệ phí trước bạ </t>
  </si>
  <si>
    <t>6</t>
  </si>
  <si>
    <t>Thuế sử dụng đất nông nghiệp</t>
  </si>
  <si>
    <t>7</t>
  </si>
  <si>
    <t>Thuế sử dụng đất phi nông nghiệp</t>
  </si>
  <si>
    <t>8</t>
  </si>
  <si>
    <t>Thuế thu nhập cá nhân</t>
  </si>
  <si>
    <t>9</t>
  </si>
  <si>
    <t>Thuế bảo vệ môi trường</t>
  </si>
  <si>
    <t>Phí, lệ phí</t>
  </si>
  <si>
    <t>11</t>
  </si>
  <si>
    <t>Tiền sử dụng đất</t>
  </si>
  <si>
    <t>12</t>
  </si>
  <si>
    <t>Thu khác ngân sách</t>
  </si>
  <si>
    <t>II</t>
  </si>
  <si>
    <t>Thu về dầu thô</t>
  </si>
  <si>
    <t>1.1</t>
  </si>
  <si>
    <t>1.2</t>
  </si>
  <si>
    <t>1.3</t>
  </si>
  <si>
    <t>1.4</t>
  </si>
  <si>
    <t>1.5</t>
  </si>
  <si>
    <t>1.6</t>
  </si>
  <si>
    <t>III</t>
  </si>
  <si>
    <t>IV</t>
  </si>
  <si>
    <t>Thu Viện trợ</t>
  </si>
  <si>
    <t>V</t>
  </si>
  <si>
    <t>Các khoản huy động, đóng góp</t>
  </si>
  <si>
    <t>VI</t>
  </si>
  <si>
    <t xml:space="preserve">Thu hồi vốn của Nhà nước và thu từ quỹ dự trữ tài chính </t>
  </si>
  <si>
    <t>2.1</t>
  </si>
  <si>
    <t>2.2</t>
  </si>
  <si>
    <t>I</t>
  </si>
  <si>
    <t xml:space="preserve">Vay trong nước </t>
  </si>
  <si>
    <t>Vay để trả nợ gốc vay</t>
  </si>
  <si>
    <t>C</t>
  </si>
  <si>
    <t>THU CHUYỂN GIAO NGÂN SÁCH</t>
  </si>
  <si>
    <t>Thu bổ sung từ ngân sách cấp trên</t>
  </si>
  <si>
    <t>Bổ sung cân đối</t>
  </si>
  <si>
    <t>Bổ sung có mục tiêu</t>
  </si>
  <si>
    <t>Thu từ ngân sách cấp dưới nộp lên</t>
  </si>
  <si>
    <t>D</t>
  </si>
  <si>
    <t xml:space="preserve">THU CHUYỂN NGUỒN </t>
  </si>
  <si>
    <t>E</t>
  </si>
  <si>
    <t>THU KẾT DƯ NGÂN SÁCH</t>
  </si>
  <si>
    <t>Sè quyÕt to¸n chi NS§P chia c¸c nguån vèn (cét 3)</t>
  </si>
  <si>
    <t>(9)</t>
  </si>
  <si>
    <t>(10)</t>
  </si>
  <si>
    <t>(11)</t>
  </si>
  <si>
    <t>...</t>
  </si>
  <si>
    <t>Chi Giáo dục - đào tạo và dạy nghề</t>
  </si>
  <si>
    <t>Chi Y tế, dân số và gia đình</t>
  </si>
  <si>
    <t>Chi Văn hóa thông tin</t>
  </si>
  <si>
    <t>1.7</t>
  </si>
  <si>
    <t>1.8</t>
  </si>
  <si>
    <t>Chi Thể dục thể thao</t>
  </si>
  <si>
    <t>1.9</t>
  </si>
  <si>
    <t>Chi Bảo vệ môi trường</t>
  </si>
  <si>
    <t>1.10</t>
  </si>
  <si>
    <t>Chi các hoạt động kinh tế</t>
  </si>
  <si>
    <t>1.11</t>
  </si>
  <si>
    <t>Chi hoạt động của các cơ quan quản lý nhà nước, đảng, đoàn thể</t>
  </si>
  <si>
    <t>1.12</t>
  </si>
  <si>
    <t>Chi Bảo đảm xã hội</t>
  </si>
  <si>
    <t>1.13</t>
  </si>
  <si>
    <t>Chi ngành, lĩnh vực khác</t>
  </si>
  <si>
    <t>Chi đầu tư phát triển khác</t>
  </si>
  <si>
    <t>Chi trả nợ lãi vay theo quy định</t>
  </si>
  <si>
    <t>2.3</t>
  </si>
  <si>
    <t>2.4</t>
  </si>
  <si>
    <t>2.5</t>
  </si>
  <si>
    <t>2.6</t>
  </si>
  <si>
    <t>2.7</t>
  </si>
  <si>
    <t>2.8</t>
  </si>
  <si>
    <t>2.9</t>
  </si>
  <si>
    <t>2.10</t>
  </si>
  <si>
    <t>2.11</t>
  </si>
  <si>
    <t>2.12</t>
  </si>
  <si>
    <t>2.13</t>
  </si>
  <si>
    <t>Chi khác</t>
  </si>
  <si>
    <t>NSNN</t>
  </si>
  <si>
    <t>NSTW</t>
  </si>
  <si>
    <t>III/ Chi ñng hé c¸c ®Þa ph­¬ng kh¸c, c¸c ®¬n vÞ thuéc cÊp kh¸c qu¶n lý (nÕu cã)</t>
  </si>
  <si>
    <t>a</t>
  </si>
  <si>
    <t>b</t>
  </si>
  <si>
    <t>.......</t>
  </si>
  <si>
    <t>Nội dung</t>
  </si>
  <si>
    <t>Số tuyệt đối</t>
  </si>
  <si>
    <t>Số tương đối</t>
  </si>
  <si>
    <t>3 = 2 – 1</t>
  </si>
  <si>
    <t>4 = 3/1</t>
  </si>
  <si>
    <t>Năm báo cáo so với năm liền kề</t>
  </si>
  <si>
    <t>Đơn vị: Đồng</t>
  </si>
  <si>
    <t>Tổng số</t>
  </si>
  <si>
    <t>(Ký tên, đóng dấu)</t>
  </si>
  <si>
    <t>…., ngày     tháng       năm….</t>
  </si>
  <si>
    <t>Thanh tra</t>
  </si>
  <si>
    <t>VAY CỦA NGÂN SÁCH ĐỊA PHƯƠNG</t>
  </si>
  <si>
    <t>Vay bù đắp bội chi NSĐP</t>
  </si>
  <si>
    <t xml:space="preserve"> Vay lại từ nguồn Chính phủ vay ngoài nước </t>
  </si>
  <si>
    <t>Phần thu</t>
  </si>
  <si>
    <t>Phần chi</t>
  </si>
  <si>
    <t>Tổng số thu</t>
  </si>
  <si>
    <t>Tổng số chi</t>
  </si>
  <si>
    <t>Chi đầu tư phát triển</t>
  </si>
  <si>
    <t>Chi thường xuyên</t>
  </si>
  <si>
    <t>Chi bổ sung quỹ dự trữ tài chính</t>
  </si>
  <si>
    <t>Đơn vị: Triệu đồng</t>
  </si>
  <si>
    <t>Đơn vị tính: Triệu đồng</t>
  </si>
  <si>
    <t>A. Tổng số thu cân đối ngân sách</t>
  </si>
  <si>
    <t>1. Các khoản thu NSĐP hưởng 100%</t>
  </si>
  <si>
    <t>3. Thu từ quỹ dự trữ tài chính</t>
  </si>
  <si>
    <t>4. Thu kết dư năm trước</t>
  </si>
  <si>
    <t>5. Thu chuyển nguồn từ năm trước sang</t>
  </si>
  <si>
    <t>6. Thu viện trợ</t>
  </si>
  <si>
    <t>- Kết dư ngân sách năm quyết toán = (thu - chi)</t>
  </si>
  <si>
    <t>A. Tổng số chi cân đối ngân sách</t>
  </si>
  <si>
    <t>1. Chi đầu tư phát triển</t>
  </si>
  <si>
    <t>3. Chi thường xuyên</t>
  </si>
  <si>
    <t>Phân chia theo từng cấp ngân sách</t>
  </si>
  <si>
    <t>So sánh QT/DT (%)</t>
  </si>
  <si>
    <t>Cấp</t>
  </si>
  <si>
    <t xml:space="preserve">     Dự toán năm</t>
  </si>
  <si>
    <t xml:space="preserve"> Quyết toán năm</t>
  </si>
  <si>
    <t>So sánh QT/DT(%)</t>
  </si>
  <si>
    <t>CHI CÂN ĐỐI  NGÂN SÁCH</t>
  </si>
  <si>
    <t>Đơn vị tính: Triệu  đồng</t>
  </si>
  <si>
    <t>Chi chuyển nguồn</t>
  </si>
  <si>
    <t>CHI BỔ SUNG CHO NGÂN SÁCH CẤP DƯỚI</t>
  </si>
  <si>
    <t>Tr. đó: - Bằng nguồn vốn trong nước</t>
  </si>
  <si>
    <t xml:space="preserve">             - Bằng nguồn vốn ngoài nước</t>
  </si>
  <si>
    <t>CHI NỘP NGÂN SÁCH CẤP TRÊN</t>
  </si>
  <si>
    <t>TỔNG SỐ (A+B+C)</t>
  </si>
  <si>
    <t>Chương</t>
  </si>
  <si>
    <t>Mục</t>
  </si>
  <si>
    <t>Tiểu mục</t>
  </si>
  <si>
    <t>NS xã</t>
  </si>
  <si>
    <t>Đơn vị: đồng</t>
  </si>
  <si>
    <t>Loại</t>
  </si>
  <si>
    <t>Khoản</t>
  </si>
  <si>
    <t>Số QT</t>
  </si>
  <si>
    <t xml:space="preserve">    Tr.đó: - Bổ sung cân đối ngân sách</t>
  </si>
  <si>
    <t xml:space="preserve">               - Bổ sung có mục tiêu</t>
  </si>
  <si>
    <t>2. Chi trả nợ lãi, phí tiền vay</t>
  </si>
  <si>
    <t>Tên chương trình mục tiêu</t>
  </si>
  <si>
    <t>Ghi chú</t>
  </si>
  <si>
    <t>Do chính sách thay đổi</t>
  </si>
  <si>
    <t>Nhiệm vụ chi đột xuất được bổ sung</t>
  </si>
  <si>
    <t>Tăng, giảm biên chế so với dự toán</t>
  </si>
  <si>
    <t xml:space="preserve"> - Số biên chế tăng, giảm</t>
  </si>
  <si>
    <t xml:space="preserve"> - Số kinh phí tăng, giảm</t>
  </si>
  <si>
    <t xml:space="preserve">Mua sắm tài sản </t>
  </si>
  <si>
    <t xml:space="preserve"> Sửa chữa trụ sở làm việc</t>
  </si>
  <si>
    <t>Ghi chú: Trường hợp (giảm) thì ghi số âm (có dấu trừ ở trước)</t>
  </si>
  <si>
    <t>Trong đó</t>
  </si>
  <si>
    <t>THUYẾT MINH</t>
  </si>
  <si>
    <t>Tổng nguồn</t>
  </si>
  <si>
    <t>Nguồn trong nước</t>
  </si>
  <si>
    <t xml:space="preserve">Các tổ chức, cá nhân trong nước ủng hộ </t>
  </si>
  <si>
    <t>Tr.đó: - Từ nguồn dự phòng</t>
  </si>
  <si>
    <t xml:space="preserve">          - Từ quỹ dự trữ tài chính</t>
  </si>
  <si>
    <t xml:space="preserve">          - Từ nguồn thưởng vượt thu</t>
  </si>
  <si>
    <t xml:space="preserve">          - Từ nguồn khác</t>
  </si>
  <si>
    <t>Các nguồn khác</t>
  </si>
  <si>
    <t>Nguồn viện trợ nước ngoài</t>
  </si>
  <si>
    <t>Tổng kinh phí sử dụng đã được quyết toán chi NSĐP</t>
  </si>
  <si>
    <t>Chi sự nghiệp kinh tế</t>
  </si>
  <si>
    <t>Chi giáo dục</t>
  </si>
  <si>
    <t>Chi y tế</t>
  </si>
  <si>
    <t>Chi đảm bảo xã hội</t>
  </si>
  <si>
    <t>Nguồn của NSĐP</t>
  </si>
  <si>
    <t>THUYẾT MINH TÌNH HÌNH SỬ DỤNG</t>
  </si>
  <si>
    <t>Dự phòng</t>
  </si>
  <si>
    <t>Tăng thu</t>
  </si>
  <si>
    <t>Thưởng vượt dự toán thu</t>
  </si>
  <si>
    <t>Số kiến nghị của</t>
  </si>
  <si>
    <t>Số xử lý năm .....</t>
  </si>
  <si>
    <t xml:space="preserve">Số tồn tại chưa xử lý </t>
  </si>
  <si>
    <t>Kiểm toán</t>
  </si>
  <si>
    <t xml:space="preserve">Kiến nghị của kiểm toán, thanh tra các năm trước còn tồn tại chưa xử lý </t>
  </si>
  <si>
    <t>Các khoản thu phải nộp ngân sách</t>
  </si>
  <si>
    <t>Chi tiết: ....</t>
  </si>
  <si>
    <t xml:space="preserve">Các khoản ghi thu, ghi chi vào ngân sách </t>
  </si>
  <si>
    <t xml:space="preserve">Số chi sai chế độ phải xuất toán </t>
  </si>
  <si>
    <t>Nộp trả ngân sách:</t>
  </si>
  <si>
    <t xml:space="preserve">                 - Chi thường xuyên</t>
  </si>
  <si>
    <t>Cơ quan tài chính giảm trừ cấp phát</t>
  </si>
  <si>
    <t>Bổ sung quyết toán ngân sách năm nay</t>
  </si>
  <si>
    <t>Kiến nghị của kiểm toán, thanh tra năm nay</t>
  </si>
  <si>
    <t>Chuyển quyết toán ngân sách năm sau</t>
  </si>
  <si>
    <t>Các vấn đề khác liên quan cần giải trình</t>
  </si>
  <si>
    <r>
      <t>Giải trình</t>
    </r>
    <r>
      <rPr>
        <b/>
        <vertAlign val="superscript"/>
        <sz val="12"/>
        <rFont val="Times New Roman"/>
        <family val="1"/>
      </rPr>
      <t>1</t>
    </r>
  </si>
  <si>
    <r>
      <t>Các khoản chuyển nguồn khác theo quy định của pháp luật</t>
    </r>
    <r>
      <rPr>
        <vertAlign val="superscript"/>
        <sz val="12"/>
        <rFont val="Times New Roman"/>
        <family val="1"/>
      </rPr>
      <t>2</t>
    </r>
  </si>
  <si>
    <t>3=2/1</t>
  </si>
  <si>
    <t>TỔNG SỐ</t>
  </si>
  <si>
    <t>Chi Khoa học, công nghệ, đổi mới sáng tạo và chuyển đổi số</t>
  </si>
  <si>
    <t>2. Các khoản thu phân chia giữa NSTW và NSĐP</t>
  </si>
  <si>
    <t>Gồm:</t>
  </si>
  <si>
    <t>Chi đầu tư và hỗ trợ vốn cho các doanh nghiệp cung cấp sản phẩm, dịch vụ công ích thiết yếu cho xã hội do Nhà nước đặt hàng; các tổ chức kinh tế; các tổ chức tài chính của địa phương; đầu tư vốn nhà nước vào doanh nghiệp của địa phương theo quy định của pháp luật</t>
  </si>
  <si>
    <t>Chi Phát thanh, truyền hình</t>
  </si>
  <si>
    <t>Thu từ hoạt động xuất, nhập khẩu</t>
  </si>
  <si>
    <t>Chi viện trợ</t>
  </si>
  <si>
    <t>Chi cho vay theo quy định của Chính phủ</t>
  </si>
  <si>
    <t>VII</t>
  </si>
  <si>
    <t>Trung ương bổ sung có mục tiêu (gồm cả nguồn hỗ trợ khôi phục sản xuất….)</t>
  </si>
  <si>
    <t>(3)=(4)+(5)</t>
  </si>
  <si>
    <t>(5)=(6)+(7)</t>
  </si>
  <si>
    <t>(8)=(3):(1)</t>
  </si>
  <si>
    <t>(9)=(3):(2)</t>
  </si>
  <si>
    <t>4. Chi viện trợ</t>
  </si>
  <si>
    <t>6. Chi bổ sung quỹ dự trữ tài chính</t>
  </si>
  <si>
    <t>8. Chi chuyển nguồn sang năm sau</t>
  </si>
  <si>
    <t>Chi hỗ trợ thực hiện một số nhiệm vụ quy định tại các điểm a, b và c khoản 5 Điều 9 Luật Ngân sách nhà nước</t>
  </si>
  <si>
    <t>9. Chi hỗ trợ thực hiện một số nhiệm vụ quy định tại các điểm a, b và c khoản 5 Điều 9 Luật Ngân sách nhà nước</t>
  </si>
  <si>
    <t>Trong đó: - Đầu tư phát triển</t>
  </si>
  <si>
    <t>Thu tiền thuê đất</t>
  </si>
  <si>
    <t>Ghi chú (thuyết minh nguyên nhân chưa thực hiện)</t>
  </si>
  <si>
    <t>TÊN ĐƠN VỊ</t>
  </si>
  <si>
    <t>SO SÁNH (%)</t>
  </si>
  <si>
    <t>Chi đầu tư và hỗ trợ vốn doanh nghiệp (nếu cú theo phân cấp)</t>
  </si>
  <si>
    <t>VIII</t>
  </si>
  <si>
    <t>Đơn vị: triệu đồng</t>
  </si>
  <si>
    <t xml:space="preserve">          - Từ nguồn tăng thu, dự toán còn lại của cấp ngân sách</t>
  </si>
  <si>
    <t>5. Chi cho vay theo quy định của Chính phủ</t>
  </si>
  <si>
    <t>Thu NS xã</t>
  </si>
  <si>
    <t>- Phí, lệ phí Tỉnh</t>
  </si>
  <si>
    <t>- Phí, lệ phí xã</t>
  </si>
  <si>
    <t>- Phí, lệ phí Trung ương</t>
  </si>
  <si>
    <t xml:space="preserve">Chi quốc phòng, hỗ trợ thực hiện một số nhiệm vụ chi thuộc nhiệm vục của NSTW </t>
  </si>
  <si>
    <t xml:space="preserve">Chi an ninh và trật tự, an toàn xã hội, hỗ trợ thực hiện một số nhiệm vụ chi thuộc nhiệm vục của NSTW </t>
  </si>
  <si>
    <t>Cấp bù chênh lệch lãi suất, phí quản lý và ủy thác cho vay qua ngân hàng chính sách để thực hiện các chính sách phát triển kinh tế - xã hội tại địa phương</t>
  </si>
  <si>
    <t>Chi đầu tư cho các chương trình, dự án, nhiệm vụ, đối tượng đầu tư công khác và chi quy định tại điểm d khoản 5 Điều 9 Luật Ngân sách nhà nước, chi tiết theo từng lĩnh vực</t>
  </si>
  <si>
    <t>Cơ quan Tài chính</t>
  </si>
  <si>
    <t>Mẫu biểu số 01</t>
  </si>
  <si>
    <t>Mẫu biểu số 02</t>
  </si>
  <si>
    <t>Mẫu biểu số 03</t>
  </si>
  <si>
    <t>Mẫu biểu số 04</t>
  </si>
  <si>
    <t>Mẫu biểu số 05</t>
  </si>
  <si>
    <t>Mẫu biểu số 06</t>
  </si>
  <si>
    <t>Mẫu biểu số 07</t>
  </si>
  <si>
    <t>Mẫu biểu số 08</t>
  </si>
  <si>
    <t>Mẫu biểu số 09</t>
  </si>
  <si>
    <t>Mẫu biểu số 10</t>
  </si>
  <si>
    <t>Mẫu biểu số 11</t>
  </si>
  <si>
    <t>Mẫu biểu số 12</t>
  </si>
  <si>
    <t>UBND XÃ BẮC SƠN</t>
  </si>
  <si>
    <t>CÂN ĐỐI QUYẾT TOÁN NGÂN SÁCH ĐỊA PHƯƠNG NĂM 2025</t>
  </si>
  <si>
    <t xml:space="preserve"> TM.UBND XÃ BẮC SƠN</t>
  </si>
  <si>
    <t>Trịnh Minh Tuấn</t>
  </si>
  <si>
    <t>Hoàng Thanh Bình</t>
  </si>
  <si>
    <t>Ngày     tháng 3 năm 2026</t>
  </si>
  <si>
    <t>QUYẾT TOÁN THU NSNN, VAY NSĐP NĂM 2025</t>
  </si>
  <si>
    <t>Dự toán năm 2025</t>
  </si>
  <si>
    <t>NGUỒN DỰ PHÒNG, TĂNG THU VÀ THƯỞNG VƯỢT DỰ TOÁN THU NGÂN SÁCH NĂM 2025</t>
  </si>
  <si>
    <t xml:space="preserve"> - Thu khác ngân sách trung ương</t>
  </si>
  <si>
    <t xml:space="preserve"> + Thu phạt VPHC cơ quan Thuế thực hiện</t>
  </si>
  <si>
    <t xml:space="preserve"> +Thu phạt vi phạm ATGT</t>
  </si>
  <si>
    <t xml:space="preserve"> + Tiền bảo vệ và phát triển đất trồng lúa</t>
  </si>
  <si>
    <t xml:space="preserve"> - Thu khác ngân sách địa phương:</t>
  </si>
  <si>
    <t>Tr. Đó: Lệ phí môn bài</t>
  </si>
  <si>
    <t>Cấp trên giao</t>
  </si>
  <si>
    <t>HĐND quyết định</t>
  </si>
  <si>
    <t>Quyết toán năm</t>
  </si>
  <si>
    <t>Thu NS TW</t>
  </si>
  <si>
    <t>Thu NSĐP</t>
  </si>
  <si>
    <t>Thu NS cấp tỉnh</t>
  </si>
  <si>
    <t>Thu NS cấp xã</t>
  </si>
  <si>
    <t>Tổng số chi NSĐP</t>
  </si>
  <si>
    <t>Chi NS xã</t>
  </si>
  <si>
    <t xml:space="preserve">NỘI DUNG CHI </t>
  </si>
  <si>
    <t>QUYẾT TOÁN CHI NGÂN SÁCH ĐỊA PHƯƠNG NĂM 2025</t>
  </si>
  <si>
    <t>Chi quốc phòng</t>
  </si>
  <si>
    <t>Chi an ninh và trật tự, an toàn xã hội</t>
  </si>
  <si>
    <t>IX</t>
  </si>
  <si>
    <t>Chi dự phòng</t>
  </si>
  <si>
    <t>X</t>
  </si>
  <si>
    <t>Chi từ nguồn xã giao tăng thêm</t>
  </si>
  <si>
    <t>XI</t>
  </si>
  <si>
    <t>Chi kết dư</t>
  </si>
  <si>
    <t xml:space="preserve">  TM.UBND XÃ BẮC SƠN</t>
  </si>
  <si>
    <t xml:space="preserve">               CHI KHẮC PHỤC HẬU QUẢ THIÊN TAI NĂM 2025</t>
  </si>
  <si>
    <t>PHÒNG KINH TẾ</t>
  </si>
  <si>
    <t>BÁO CÁO TÌNH HÌNH THỤC HIỆN KIẾN NGHỊ CỦA KIỂM TOÁN, THANH TRA, CƠ QUAN TÀI CHÍNH NĂM 2025</t>
  </si>
  <si>
    <t>BÁO CÁO CHI CHUYỂN NGUỒN SANG NĂM SAU NĂM 2025</t>
  </si>
  <si>
    <t>Năm trước 2024</t>
  </si>
  <si>
    <t>Năm 2025</t>
  </si>
  <si>
    <t>THUYẾT MINH TĂNG, GIẢM CHI QUẢN LÝ HÀNH CHÍNH, ĐẢNG, ĐOÀN THỂ NĂM 2025</t>
  </si>
  <si>
    <t xml:space="preserve"> Số quyết toán chi tăng, giảm so với dự toán giao đầu năm</t>
  </si>
  <si>
    <r>
      <t xml:space="preserve">Ghi chú: </t>
    </r>
    <r>
      <rPr>
        <i/>
        <vertAlign val="superscript"/>
        <sz val="12"/>
        <rFont val="Times New Roman"/>
        <family val="1"/>
      </rPr>
      <t xml:space="preserve">1 </t>
    </r>
    <r>
      <rPr>
        <i/>
        <sz val="12"/>
        <rFont val="Times New Roman"/>
        <family val="1"/>
      </rPr>
      <t xml:space="preserve">Nêu lý do số liệu năm báo cáo tăng/giảm so với số liệu năm liền kề
              </t>
    </r>
    <r>
      <rPr>
        <i/>
        <vertAlign val="superscript"/>
        <sz val="12"/>
        <rFont val="Times New Roman"/>
        <family val="1"/>
      </rPr>
      <t>2</t>
    </r>
    <r>
      <rPr>
        <i/>
        <sz val="12"/>
        <rFont val="Times New Roman"/>
        <family val="1"/>
      </rPr>
      <t xml:space="preserve"> Chi tiết nội dung chuyển nguồn theo quy định của pháp luật</t>
    </r>
  </si>
  <si>
    <t>kinh phí sắp xếp đơn vị hành
chính</t>
  </si>
  <si>
    <t>QUYẾT TOÁN CHI, TRẢ NỢ NSĐP THEO MỤC LỤC NSNN NĂM 2025</t>
  </si>
  <si>
    <t>Cấp 4</t>
  </si>
  <si>
    <t>800</t>
  </si>
  <si>
    <t>Tổng hợp ngân sách xã</t>
  </si>
  <si>
    <t>010</t>
  </si>
  <si>
    <t>Quốc phòng</t>
  </si>
  <si>
    <t>3.928.705.000</t>
  </si>
  <si>
    <t>011</t>
  </si>
  <si>
    <t>6100</t>
  </si>
  <si>
    <t>Phụ cấp lương</t>
  </si>
  <si>
    <t>64.244.900</t>
  </si>
  <si>
    <t>6115</t>
  </si>
  <si>
    <t>Phụ cấp thâm niên vượt khung; phụ cấp thâm niên nghề</t>
  </si>
  <si>
    <t>17.531.800</t>
  </si>
  <si>
    <t>6116</t>
  </si>
  <si>
    <t>Phụ cấp đặc biệt khác của ngành</t>
  </si>
  <si>
    <t>46.713.100</t>
  </si>
  <si>
    <t>6350</t>
  </si>
  <si>
    <t xml:space="preserve">Chi cho cán bộ không chuyên trách xã, thôn, bản </t>
  </si>
  <si>
    <t>538.652.200</t>
  </si>
  <si>
    <t>6353</t>
  </si>
  <si>
    <t>Phụ cấp cán bộ không chuyên trách xã</t>
  </si>
  <si>
    <t>7000</t>
  </si>
  <si>
    <t>Chi phí nghiệp vụ chuyên môn của từng ngành</t>
  </si>
  <si>
    <t>691.613.000</t>
  </si>
  <si>
    <t>7049</t>
  </si>
  <si>
    <t>7750</t>
  </si>
  <si>
    <t>2.634.194.900</t>
  </si>
  <si>
    <t>7799</t>
  </si>
  <si>
    <t>Chi các khoản khác</t>
  </si>
  <si>
    <t>040</t>
  </si>
  <si>
    <t>An ninh và trật tự an toàn xã hội</t>
  </si>
  <si>
    <t>1.854.759.500</t>
  </si>
  <si>
    <t>041</t>
  </si>
  <si>
    <t>648.000.000</t>
  </si>
  <si>
    <t>6650</t>
  </si>
  <si>
    <t>Hội nghị</t>
  </si>
  <si>
    <t>37.577.500</t>
  </si>
  <si>
    <t>6658</t>
  </si>
  <si>
    <t>Chi bù tiền ăn</t>
  </si>
  <si>
    <t>24.750.000</t>
  </si>
  <si>
    <t>6699</t>
  </si>
  <si>
    <t>Chi phí khác</t>
  </si>
  <si>
    <t>12.827.500</t>
  </si>
  <si>
    <t>6900</t>
  </si>
  <si>
    <t>Sửa chữa, duy tu tài sản phục vụ công tác chuyên môn và các công trình cơ sở hạ tầng</t>
  </si>
  <si>
    <t>44.910.000</t>
  </si>
  <si>
    <t>6912</t>
  </si>
  <si>
    <t>Các thiết bị công nghệ thông tin</t>
  </si>
  <si>
    <t>3.795.000</t>
  </si>
  <si>
    <t>6949</t>
  </si>
  <si>
    <t>Các tài sản và công trình hạ tầng cơ sở khác</t>
  </si>
  <si>
    <t>41.115.000</t>
  </si>
  <si>
    <t>1.300.000</t>
  </si>
  <si>
    <t>7001</t>
  </si>
  <si>
    <t xml:space="preserve">Chi mua hàng hoá, vật tư </t>
  </si>
  <si>
    <t>1.122.972.000</t>
  </si>
  <si>
    <t>070</t>
  </si>
  <si>
    <t>Giáo dục - đào tạo và dạy nghề</t>
  </si>
  <si>
    <t>89.609.020.334</t>
  </si>
  <si>
    <t>071</t>
  </si>
  <si>
    <t>Giáo dục mầm non</t>
  </si>
  <si>
    <t>26.964.264.861</t>
  </si>
  <si>
    <t>6000</t>
  </si>
  <si>
    <t>Tiền lương</t>
  </si>
  <si>
    <t>9.499.117.645</t>
  </si>
  <si>
    <t>6001</t>
  </si>
  <si>
    <t xml:space="preserve">Lương theo ngạch, bậc </t>
  </si>
  <si>
    <t>6050</t>
  </si>
  <si>
    <t>Tiền công trả cho vị trí lao động thường xuyên theo hợp đồng</t>
  </si>
  <si>
    <t>1.659.429.687</t>
  </si>
  <si>
    <t>6051</t>
  </si>
  <si>
    <t>7.717.502.496</t>
  </si>
  <si>
    <t>6101</t>
  </si>
  <si>
    <t>Phụ cấp chức vụ</t>
  </si>
  <si>
    <t>167.994.000</t>
  </si>
  <si>
    <t>6102</t>
  </si>
  <si>
    <t>Phụ cấp khu vực</t>
  </si>
  <si>
    <t>779.583.000</t>
  </si>
  <si>
    <t>6103</t>
  </si>
  <si>
    <t>Phụ cấp thu hút</t>
  </si>
  <si>
    <t>206.087.000</t>
  </si>
  <si>
    <t>6105</t>
  </si>
  <si>
    <t xml:space="preserve">Phụ cấp làm đêm; làm thêm giờ </t>
  </si>
  <si>
    <t>117.501.700</t>
  </si>
  <si>
    <t>6112</t>
  </si>
  <si>
    <t>Phụ cấp ưu đãi nghề</t>
  </si>
  <si>
    <t>4.839.726.300</t>
  </si>
  <si>
    <t>6113</t>
  </si>
  <si>
    <t>Phụ cấp trách nhiệm theo nghề - theo công việc</t>
  </si>
  <si>
    <t>5.616.000</t>
  </si>
  <si>
    <t>1.580.294.496</t>
  </si>
  <si>
    <t>6149</t>
  </si>
  <si>
    <t>Phụ cấp khác</t>
  </si>
  <si>
    <t>20.700.000</t>
  </si>
  <si>
    <t>6150</t>
  </si>
  <si>
    <t>Học bổng và hỗ trợ khác cho học sinh, sinh viên, cán bộ đi học</t>
  </si>
  <si>
    <t>290.780.000</t>
  </si>
  <si>
    <t>6157</t>
  </si>
  <si>
    <t>Hỗ trợ đối tượng chính sách chi phí học tập</t>
  </si>
  <si>
    <t>119.100.000</t>
  </si>
  <si>
    <t>6199</t>
  </si>
  <si>
    <t>Các khoản hỗ trợ khác</t>
  </si>
  <si>
    <t>171.680.000</t>
  </si>
  <si>
    <t>6200</t>
  </si>
  <si>
    <t>Tiền thưởng</t>
  </si>
  <si>
    <t>930.000.000</t>
  </si>
  <si>
    <t>6201</t>
  </si>
  <si>
    <t xml:space="preserve">Thưởng thường xuyên </t>
  </si>
  <si>
    <t>6250</t>
  </si>
  <si>
    <t>Phúc lợi tập thể</t>
  </si>
  <si>
    <t>6.125.000</t>
  </si>
  <si>
    <t>6299</t>
  </si>
  <si>
    <t>6300</t>
  </si>
  <si>
    <t>Các khoản đóng góp</t>
  </si>
  <si>
    <t>2.860.338.600</t>
  </si>
  <si>
    <t>6301</t>
  </si>
  <si>
    <t>Bảo hiểm xã hội</t>
  </si>
  <si>
    <t>2.241.866.400</t>
  </si>
  <si>
    <t>6302</t>
  </si>
  <si>
    <t>Bảo hiểm y tế</t>
  </si>
  <si>
    <t>384.319.300</t>
  </si>
  <si>
    <t>6303</t>
  </si>
  <si>
    <t>Kinh phí công đoàn</t>
  </si>
  <si>
    <t>115.127.900</t>
  </si>
  <si>
    <t>6304</t>
  </si>
  <si>
    <t>Bảo hiểm thất nghiệp</t>
  </si>
  <si>
    <t>119.025.000</t>
  </si>
  <si>
    <t>6400</t>
  </si>
  <si>
    <t>Các khoản thanh toán khác cho cá nhân</t>
  </si>
  <si>
    <t>29.550.700</t>
  </si>
  <si>
    <t>6404</t>
  </si>
  <si>
    <t xml:space="preserve">Chi thu nhập tăng thêm theo cơ chế khoán, tự chủ </t>
  </si>
  <si>
    <t>6500</t>
  </si>
  <si>
    <t>Thanh toán dịch vụ công cộng</t>
  </si>
  <si>
    <t>104.184.915</t>
  </si>
  <si>
    <t>6501</t>
  </si>
  <si>
    <t>Tiền điện</t>
  </si>
  <si>
    <t>82.374.015</t>
  </si>
  <si>
    <t>6502</t>
  </si>
  <si>
    <t>Tiền nước</t>
  </si>
  <si>
    <t>17.850.900</t>
  </si>
  <si>
    <t>6504</t>
  </si>
  <si>
    <t>Tiền vệ sinh, môi trường</t>
  </si>
  <si>
    <t>3.960.000</t>
  </si>
  <si>
    <t>6550</t>
  </si>
  <si>
    <t>Vật tư văn phòng</t>
  </si>
  <si>
    <t>208.449.600</t>
  </si>
  <si>
    <t>6551</t>
  </si>
  <si>
    <t>Văn phòng phẩm</t>
  </si>
  <si>
    <t>84.487.000</t>
  </si>
  <si>
    <t>6552</t>
  </si>
  <si>
    <t>Mua sắm công cụ - dụng cụ văn phòng</t>
  </si>
  <si>
    <t>78.692.600</t>
  </si>
  <si>
    <t>6553</t>
  </si>
  <si>
    <t>Khoán văn phòng phẩm</t>
  </si>
  <si>
    <t>26.100.000</t>
  </si>
  <si>
    <t>6599</t>
  </si>
  <si>
    <t>Vật tư văn phòng khác</t>
  </si>
  <si>
    <t>19.170.000</t>
  </si>
  <si>
    <t>6600</t>
  </si>
  <si>
    <t>Thông tin, tuyên truyền, liên lạc</t>
  </si>
  <si>
    <t>50.713.872</t>
  </si>
  <si>
    <t>6605</t>
  </si>
  <si>
    <t>Thuê bao kênh vệ tinh; thuê bao cáp truyền hình; cước phí Internet; thuê đường truyền mạng</t>
  </si>
  <si>
    <t>42.793.872</t>
  </si>
  <si>
    <t>6649</t>
  </si>
  <si>
    <t>Khác</t>
  </si>
  <si>
    <t>7.920.000</t>
  </si>
  <si>
    <t>42.250.000</t>
  </si>
  <si>
    <t>6657</t>
  </si>
  <si>
    <t xml:space="preserve">Các khoản thuê mướn khác </t>
  </si>
  <si>
    <t>26.520.000</t>
  </si>
  <si>
    <t>12.610.000</t>
  </si>
  <si>
    <t>3.120.000</t>
  </si>
  <si>
    <t>6700</t>
  </si>
  <si>
    <t>Công tác phí</t>
  </si>
  <si>
    <t>68.049.000</t>
  </si>
  <si>
    <t>6701</t>
  </si>
  <si>
    <t>Tiền vé máy bay - tàu - xe</t>
  </si>
  <si>
    <t>12.392.000</t>
  </si>
  <si>
    <t>6702</t>
  </si>
  <si>
    <t>Phụ cấp công tác phí</t>
  </si>
  <si>
    <t>25.760.000</t>
  </si>
  <si>
    <t>6703</t>
  </si>
  <si>
    <t>Tiền thuê phòng ngủ</t>
  </si>
  <si>
    <t>8.497.000</t>
  </si>
  <si>
    <t>6704</t>
  </si>
  <si>
    <t>Khoán công tác phí</t>
  </si>
  <si>
    <t>21.400.000</t>
  </si>
  <si>
    <t>6750</t>
  </si>
  <si>
    <t>Chi phí thuê mướn</t>
  </si>
  <si>
    <t>60.555.000</t>
  </si>
  <si>
    <t>6754</t>
  </si>
  <si>
    <t>Thuê thiết bị các loại</t>
  </si>
  <si>
    <t>3.000.000</t>
  </si>
  <si>
    <t>6799</t>
  </si>
  <si>
    <t>Chi phí thuê mướn khác</t>
  </si>
  <si>
    <t>57.555.000</t>
  </si>
  <si>
    <t>591.861.120</t>
  </si>
  <si>
    <t>6905</t>
  </si>
  <si>
    <t>Tài sản và thiết bị chuyên dùng</t>
  </si>
  <si>
    <t>6907</t>
  </si>
  <si>
    <t>Nhà cửa</t>
  </si>
  <si>
    <t>23.760.000</t>
  </si>
  <si>
    <t>43.431.600</t>
  </si>
  <si>
    <t>6913</t>
  </si>
  <si>
    <t>Tài sản và thiết bị văn phòng</t>
  </si>
  <si>
    <t>26.455.000</t>
  </si>
  <si>
    <t>6921</t>
  </si>
  <si>
    <t>Đường điện, cấp thoát nước</t>
  </si>
  <si>
    <t>57.535.920</t>
  </si>
  <si>
    <t>432.758.600</t>
  </si>
  <si>
    <t>6950</t>
  </si>
  <si>
    <t>Mua sắm tài sản phục vụ công tác chuyên môn</t>
  </si>
  <si>
    <t>96.060.000</t>
  </si>
  <si>
    <t>6955</t>
  </si>
  <si>
    <t>86.200.000</t>
  </si>
  <si>
    <t>6956</t>
  </si>
  <si>
    <t>9.860.000</t>
  </si>
  <si>
    <t>1.678.639.800</t>
  </si>
  <si>
    <t>1.517.092.300</t>
  </si>
  <si>
    <t>7004</t>
  </si>
  <si>
    <t>Đồng phục, trang phục; bảo hộ lao động</t>
  </si>
  <si>
    <t>10.800.000</t>
  </si>
  <si>
    <t>7012</t>
  </si>
  <si>
    <t>Chi phí hoạt động nghiệp vụ chuyên ngành</t>
  </si>
  <si>
    <t>25.404.000</t>
  </si>
  <si>
    <t>125.343.500</t>
  </si>
  <si>
    <t>7050</t>
  </si>
  <si>
    <t>Mua sắm tài sản vô hình</t>
  </si>
  <si>
    <t>69.700.000</t>
  </si>
  <si>
    <t>7053</t>
  </si>
  <si>
    <t>Mua, bảo trì phần mềm công nghệ thông tin</t>
  </si>
  <si>
    <t>1.000.957.426</t>
  </si>
  <si>
    <t>7756</t>
  </si>
  <si>
    <t xml:space="preserve">Chi các khoản phí và lệ phí </t>
  </si>
  <si>
    <t>5.268.196</t>
  </si>
  <si>
    <t>7757</t>
  </si>
  <si>
    <t xml:space="preserve">Chi bảo hiểm tài sản và phương tiện </t>
  </si>
  <si>
    <t>1.430.000</t>
  </si>
  <si>
    <t>7761</t>
  </si>
  <si>
    <t>Chi tiếp khách</t>
  </si>
  <si>
    <t>69.079.800</t>
  </si>
  <si>
    <t>7766</t>
  </si>
  <si>
    <t>Cấp bù học phí cho cơ sở giáo dục đào tạo theo chế độ</t>
  </si>
  <si>
    <t>550.100.000</t>
  </si>
  <si>
    <t>375.079.430</t>
  </si>
  <si>
    <t>072</t>
  </si>
  <si>
    <t>Giáo dục tiểu học</t>
  </si>
  <si>
    <t>31.198.914.331</t>
  </si>
  <si>
    <t>10.936.061.081</t>
  </si>
  <si>
    <t>520.883.356</t>
  </si>
  <si>
    <t>9.948.049.245</t>
  </si>
  <si>
    <t>176.001.537</t>
  </si>
  <si>
    <t>751.140.000</t>
  </si>
  <si>
    <t>180.064.000</t>
  </si>
  <si>
    <t>132.057.200</t>
  </si>
  <si>
    <t>6107</t>
  </si>
  <si>
    <t>Phụ cấp nặng nhọc, độc hại, nguy hiểm</t>
  </si>
  <si>
    <t>11.232.000</t>
  </si>
  <si>
    <t>5.856.110.542</t>
  </si>
  <si>
    <t>29.718.000</t>
  </si>
  <si>
    <t>2.450.453.966</t>
  </si>
  <si>
    <t>6121</t>
  </si>
  <si>
    <t>Phụ cấp công tác lâu năm ở vùng có điều kiện kinh tế - xã hội đặc biệt khó khăn</t>
  </si>
  <si>
    <t>33.462.000</t>
  </si>
  <si>
    <t>327.810.000</t>
  </si>
  <si>
    <t>1.940.458.000</t>
  </si>
  <si>
    <t>6151</t>
  </si>
  <si>
    <t>Học bổng học sinh, sinh viên học trong nước (không bao gồm học sinh dân tộc nội trú)</t>
  </si>
  <si>
    <t>31.824.000</t>
  </si>
  <si>
    <t>221.910.000</t>
  </si>
  <si>
    <t>1.686.724.000</t>
  </si>
  <si>
    <t>996.100.000</t>
  </si>
  <si>
    <t>994.000.000</t>
  </si>
  <si>
    <t>6249</t>
  </si>
  <si>
    <t>Thưởng khác</t>
  </si>
  <si>
    <t>2.100.000</t>
  </si>
  <si>
    <t>13.450.000</t>
  </si>
  <si>
    <t>3.130.723.400</t>
  </si>
  <si>
    <t>2.453.442.800</t>
  </si>
  <si>
    <t>420.595.000</t>
  </si>
  <si>
    <t>116.481.200</t>
  </si>
  <si>
    <t>140.204.400</t>
  </si>
  <si>
    <t>81.150.800</t>
  </si>
  <si>
    <t>6449</t>
  </si>
  <si>
    <t>98.220.980</t>
  </si>
  <si>
    <t>62.983.280</t>
  </si>
  <si>
    <t>32.357.700</t>
  </si>
  <si>
    <t>2.880.000</t>
  </si>
  <si>
    <t>311.307.900</t>
  </si>
  <si>
    <t>111.249.000</t>
  </si>
  <si>
    <t>164.134.900</t>
  </si>
  <si>
    <t>31.850.000</t>
  </si>
  <si>
    <t>4.074.000</t>
  </si>
  <si>
    <t>79.261.078</t>
  </si>
  <si>
    <t>6601</t>
  </si>
  <si>
    <t>Cước phí điện thoại (không bao gồm khoán điện thoại);thuê bao đường điện thoại; fax</t>
  </si>
  <si>
    <t>1.287.000</t>
  </si>
  <si>
    <t>55.753.623</t>
  </si>
  <si>
    <t>22.220.455</t>
  </si>
  <si>
    <t>145.360.350</t>
  </si>
  <si>
    <t>76.480.350</t>
  </si>
  <si>
    <t>61.790.000</t>
  </si>
  <si>
    <t>7.090.000</t>
  </si>
  <si>
    <t>106.228.500</t>
  </si>
  <si>
    <t>16.838.000</t>
  </si>
  <si>
    <t>42.035.000</t>
  </si>
  <si>
    <t>3.832.500</t>
  </si>
  <si>
    <t>43.523.000</t>
  </si>
  <si>
    <t>39.524.810</t>
  </si>
  <si>
    <t>2.369.610</t>
  </si>
  <si>
    <t>37.155.200</t>
  </si>
  <si>
    <t>733.761.477</t>
  </si>
  <si>
    <t>27.076.758</t>
  </si>
  <si>
    <t>251.669.700</t>
  </si>
  <si>
    <t>21.841.000</t>
  </si>
  <si>
    <t>1.308.000</t>
  </si>
  <si>
    <t>56.721.000</t>
  </si>
  <si>
    <t>375.145.019</t>
  </si>
  <si>
    <t>104.550.000</t>
  </si>
  <si>
    <t>72.750.000</t>
  </si>
  <si>
    <t>6999</t>
  </si>
  <si>
    <t>Tài sản và thiết bị khác</t>
  </si>
  <si>
    <t>31.800.000</t>
  </si>
  <si>
    <t>598.293.100</t>
  </si>
  <si>
    <t>461.319.500</t>
  </si>
  <si>
    <t>16.200.000</t>
  </si>
  <si>
    <t>15.731.900</t>
  </si>
  <si>
    <t>105.041.700</t>
  </si>
  <si>
    <t>68.200.000</t>
  </si>
  <si>
    <t>631.101.254</t>
  </si>
  <si>
    <t>5.550.600</t>
  </si>
  <si>
    <t>63.300.000</t>
  </si>
  <si>
    <t>562.250.654</t>
  </si>
  <si>
    <t>8000</t>
  </si>
  <si>
    <t>Chi hỗ trợ và giải quyết việc làm</t>
  </si>
  <si>
    <t>716.229.000</t>
  </si>
  <si>
    <t>8006</t>
  </si>
  <si>
    <t>Chi tinh giản biên chế</t>
  </si>
  <si>
    <t>073</t>
  </si>
  <si>
    <t>Giáo dục trung học cơ sở</t>
  </si>
  <si>
    <t>29.391.532.254</t>
  </si>
  <si>
    <t>8.639.599.408</t>
  </si>
  <si>
    <t>360.891.240</t>
  </si>
  <si>
    <t>6.332.055.315</t>
  </si>
  <si>
    <t>128.633.885</t>
  </si>
  <si>
    <t>594.594.000</t>
  </si>
  <si>
    <t>822.584.331</t>
  </si>
  <si>
    <t>3.049.076.071</t>
  </si>
  <si>
    <t>29.484.000</t>
  </si>
  <si>
    <t>1.696.451.028</t>
  </si>
  <si>
    <t>1.175.225.254</t>
  </si>
  <si>
    <t>18.720.000</t>
  </si>
  <si>
    <t>6156</t>
  </si>
  <si>
    <t>Hỗ trợ đối tượng chính sách đóng học phí</t>
  </si>
  <si>
    <t>278.190.000</t>
  </si>
  <si>
    <t>183.150.000</t>
  </si>
  <si>
    <t>695.165.254</t>
  </si>
  <si>
    <t>2.139.610.000</t>
  </si>
  <si>
    <t>7.960.000</t>
  </si>
  <si>
    <t>2.334.778.619</t>
  </si>
  <si>
    <t>1.828.370.075</t>
  </si>
  <si>
    <t>313.430.098</t>
  </si>
  <si>
    <t>89.509.414</t>
  </si>
  <si>
    <t>103.469.032</t>
  </si>
  <si>
    <t>47.946.600</t>
  </si>
  <si>
    <t>61.540.130</t>
  </si>
  <si>
    <t>58.261.930</t>
  </si>
  <si>
    <t>3.278.200</t>
  </si>
  <si>
    <t>264.720.902</t>
  </si>
  <si>
    <t>171.059.354</t>
  </si>
  <si>
    <t>59.877.000</t>
  </si>
  <si>
    <t>20.600.000</t>
  </si>
  <si>
    <t>13.184.548</t>
  </si>
  <si>
    <t>65.389.778</t>
  </si>
  <si>
    <t>352.000</t>
  </si>
  <si>
    <t>35.738.098</t>
  </si>
  <si>
    <t>29.299.680</t>
  </si>
  <si>
    <t>36.710.000</t>
  </si>
  <si>
    <t>34.710.000</t>
  </si>
  <si>
    <t>2.000.000</t>
  </si>
  <si>
    <t>285.678.000</t>
  </si>
  <si>
    <t>45.808.000</t>
  </si>
  <si>
    <t>110.070.000</t>
  </si>
  <si>
    <t>24.150.000</t>
  </si>
  <si>
    <t>105.650.000</t>
  </si>
  <si>
    <t>197.529.000</t>
  </si>
  <si>
    <t>6751</t>
  </si>
  <si>
    <t>Thuê phương tiện vận chuyển</t>
  </si>
  <si>
    <t>96.402.000</t>
  </si>
  <si>
    <t>34.192.000</t>
  </si>
  <si>
    <t>66.935.000</t>
  </si>
  <si>
    <t>336.020.480</t>
  </si>
  <si>
    <t>98.640.000</t>
  </si>
  <si>
    <t>88.298.200</t>
  </si>
  <si>
    <t>36.121.380</t>
  </si>
  <si>
    <t>75.804.400</t>
  </si>
  <si>
    <t>37.156.500</t>
  </si>
  <si>
    <t>200.790.000</t>
  </si>
  <si>
    <t>82.500.000</t>
  </si>
  <si>
    <t>23.490.000</t>
  </si>
  <si>
    <t>94.800.000</t>
  </si>
  <si>
    <t>2.826.984.770</t>
  </si>
  <si>
    <t>2.406.049.940</t>
  </si>
  <si>
    <t>6.000.000</t>
  </si>
  <si>
    <t>254.880</t>
  </si>
  <si>
    <t>414.679.950</t>
  </si>
  <si>
    <t>79.900.000</t>
  </si>
  <si>
    <t>3.998.202.758</t>
  </si>
  <si>
    <t>8.557.000</t>
  </si>
  <si>
    <t>198.907.550</t>
  </si>
  <si>
    <t>3.353.531.000</t>
  </si>
  <si>
    <t>437.207.208</t>
  </si>
  <si>
    <t>083</t>
  </si>
  <si>
    <t>Đào tạo khác trong nước</t>
  </si>
  <si>
    <t>75.246.000</t>
  </si>
  <si>
    <t>18.706.000</t>
  </si>
  <si>
    <t>6651</t>
  </si>
  <si>
    <t>In - mua tài liệu</t>
  </si>
  <si>
    <t>3.650.000</t>
  </si>
  <si>
    <t>6652</t>
  </si>
  <si>
    <t>Bồi dưỡng giảng viên - báo cáo viên</t>
  </si>
  <si>
    <t>13.056.000</t>
  </si>
  <si>
    <t>16.500.000</t>
  </si>
  <si>
    <t>40.040.000</t>
  </si>
  <si>
    <t>4.355.000</t>
  </si>
  <si>
    <t>35.685.000</t>
  </si>
  <si>
    <t>085</t>
  </si>
  <si>
    <t>Đào tạo lại, bồi dưỡng nghiệp vụ khác cho cán bộ, công chức, viên chức (gồm cả đào tạo ngắn hạn nước ngoài)</t>
  </si>
  <si>
    <t>1.876.948.888</t>
  </si>
  <si>
    <t>90.400.000</t>
  </si>
  <si>
    <t>13.426.000</t>
  </si>
  <si>
    <t>34.434.000</t>
  </si>
  <si>
    <t>2.810.000</t>
  </si>
  <si>
    <t>8.425.000</t>
  </si>
  <si>
    <t>11.205.000</t>
  </si>
  <si>
    <t>702.000</t>
  </si>
  <si>
    <t>2.212.000</t>
  </si>
  <si>
    <t>6123</t>
  </si>
  <si>
    <t>Phụ cấp công tác Đảng, Đoàn thể chính trị - xã hội</t>
  </si>
  <si>
    <t>5.430.000</t>
  </si>
  <si>
    <t>6124</t>
  </si>
  <si>
    <t>Phụ cấp công vụ</t>
  </si>
  <si>
    <t>30.350.000</t>
  </si>
  <si>
    <t>1.708.338.888</t>
  </si>
  <si>
    <t>091</t>
  </si>
  <si>
    <t>Giáo dục nghề nghiệp trình độ sơ cấp</t>
  </si>
  <si>
    <t>102.114.000</t>
  </si>
  <si>
    <t>23.517.000</t>
  </si>
  <si>
    <t>4.050.000</t>
  </si>
  <si>
    <t>65.400.000</t>
  </si>
  <si>
    <t>36.350.000</t>
  </si>
  <si>
    <t>23.200.000</t>
  </si>
  <si>
    <t>5.850.000</t>
  </si>
  <si>
    <t>4.487.000</t>
  </si>
  <si>
    <t>4.660.000</t>
  </si>
  <si>
    <t>130</t>
  </si>
  <si>
    <t>Y tế, dân số và gia đình</t>
  </si>
  <si>
    <t>50.116.895.800</t>
  </si>
  <si>
    <t>133</t>
  </si>
  <si>
    <t>Hỗ trợ kinh phí mua thẻ bảo hiểm y tế cho các đối tượng chính sách</t>
  </si>
  <si>
    <t>49.685.225.800</t>
  </si>
  <si>
    <t>7450</t>
  </si>
  <si>
    <t>Chi về công tác bảo đảm xã hội</t>
  </si>
  <si>
    <t>7451</t>
  </si>
  <si>
    <t>Chi đóng, hỗ trợ tiền đóng tiền bảo hiểm y tế</t>
  </si>
  <si>
    <t>49.385.318.800</t>
  </si>
  <si>
    <t>7457</t>
  </si>
  <si>
    <t xml:space="preserve">Chi hỗ trợ tiền đóng cho người tham gia bảo hiểm xã hội tự nguyện theo quy định </t>
  </si>
  <si>
    <t>299.907.000</t>
  </si>
  <si>
    <t>139</t>
  </si>
  <si>
    <t>Y tế khác</t>
  </si>
  <si>
    <t>431.670.000</t>
  </si>
  <si>
    <t>395.670.000</t>
  </si>
  <si>
    <t>33.750.000</t>
  </si>
  <si>
    <t>2.250.000</t>
  </si>
  <si>
    <t>160</t>
  </si>
  <si>
    <t>Văn hóa thông tin</t>
  </si>
  <si>
    <t>816.760.500</t>
  </si>
  <si>
    <t>161</t>
  </si>
  <si>
    <t>Văn hóa</t>
  </si>
  <si>
    <t>145.505.000</t>
  </si>
  <si>
    <t>17.240.000</t>
  </si>
  <si>
    <t>122.265.000</t>
  </si>
  <si>
    <t>62.402.500</t>
  </si>
  <si>
    <t>36.000.000</t>
  </si>
  <si>
    <t>26.402.500</t>
  </si>
  <si>
    <t>91.800.000</t>
  </si>
  <si>
    <t>517.053.000</t>
  </si>
  <si>
    <t>220</t>
  </si>
  <si>
    <t>Thể dục thể thao</t>
  </si>
  <si>
    <t>78.260.000</t>
  </si>
  <si>
    <t>221</t>
  </si>
  <si>
    <t>4.000.000</t>
  </si>
  <si>
    <t>2.600.000</t>
  </si>
  <si>
    <t>71.660.000</t>
  </si>
  <si>
    <t>250</t>
  </si>
  <si>
    <t>Bảo vệ môi trường</t>
  </si>
  <si>
    <t>3.975.000.000</t>
  </si>
  <si>
    <t>278</t>
  </si>
  <si>
    <t>Bảo vệ môi trường khác</t>
  </si>
  <si>
    <t>280</t>
  </si>
  <si>
    <t>Các hoạt động kinh tế</t>
  </si>
  <si>
    <t>21.164.159.601</t>
  </si>
  <si>
    <t>281</t>
  </si>
  <si>
    <t>Nông nghiệp và dịch vụ nông nghiệp</t>
  </si>
  <si>
    <t>5.116.873.845</t>
  </si>
  <si>
    <t>99.960.000</t>
  </si>
  <si>
    <t>6606</t>
  </si>
  <si>
    <t>Tuyên truyền; quảng cáo</t>
  </si>
  <si>
    <t>1.760.000</t>
  </si>
  <si>
    <t>1.260.000</t>
  </si>
  <si>
    <t>500.000</t>
  </si>
  <si>
    <t>360.000</t>
  </si>
  <si>
    <t>1.400.000</t>
  </si>
  <si>
    <t>5.000.000</t>
  </si>
  <si>
    <t>6923</t>
  </si>
  <si>
    <t>Đê điều, hồ đập, kênh mương</t>
  </si>
  <si>
    <t>917.890.000</t>
  </si>
  <si>
    <t>4.090.503.845</t>
  </si>
  <si>
    <t>7753</t>
  </si>
  <si>
    <t>Chi khắc phục hậu quả thiên tai, thảm họa, dịch bệnh cho các đơn vị dự toán và cho các doanh nghiệp</t>
  </si>
  <si>
    <t>467.255.000</t>
  </si>
  <si>
    <t>8.000.000</t>
  </si>
  <si>
    <t>3.615.248.845</t>
  </si>
  <si>
    <t>282</t>
  </si>
  <si>
    <t>Lâm nghiệp và dịch vụ lâm nghiệp</t>
  </si>
  <si>
    <t>1.028.208.000</t>
  </si>
  <si>
    <t>728.520.000</t>
  </si>
  <si>
    <t>299.688.000</t>
  </si>
  <si>
    <t>283</t>
  </si>
  <si>
    <t>Thủy lợi và dịch vụ thủy lợi</t>
  </si>
  <si>
    <t>1.307.731.000</t>
  </si>
  <si>
    <t>307.731.000</t>
  </si>
  <si>
    <t>1.000.000.000</t>
  </si>
  <si>
    <t>292</t>
  </si>
  <si>
    <t>Giao thông đường bộ</t>
  </si>
  <si>
    <t>6.355.684.087</t>
  </si>
  <si>
    <t>63.600.000</t>
  </si>
  <si>
    <t>5.812.976.400</t>
  </si>
  <si>
    <t>6922</t>
  </si>
  <si>
    <t>Đường sá, cầu cống, bến cảng, sân bay</t>
  </si>
  <si>
    <t>337.000</t>
  </si>
  <si>
    <t>36.744.500</t>
  </si>
  <si>
    <t>9300</t>
  </si>
  <si>
    <t>Chi xây dựng</t>
  </si>
  <si>
    <t>442.026.187</t>
  </si>
  <si>
    <t>9301</t>
  </si>
  <si>
    <t>Chi xây dựng các công trình - hạng mục công trình</t>
  </si>
  <si>
    <t>311</t>
  </si>
  <si>
    <t>Cấp, thoát nước</t>
  </si>
  <si>
    <t>672.426.273</t>
  </si>
  <si>
    <t>557.691.000</t>
  </si>
  <si>
    <t>9400</t>
  </si>
  <si>
    <t>114.735.273</t>
  </si>
  <si>
    <t>9401</t>
  </si>
  <si>
    <t>Chi phí quản lý dự án</t>
  </si>
  <si>
    <t>15.049.000</t>
  </si>
  <si>
    <t>9402</t>
  </si>
  <si>
    <t>Chi phí tư vấn đầu tư xây dựng</t>
  </si>
  <si>
    <t>95.353.273</t>
  </si>
  <si>
    <t>9449</t>
  </si>
  <si>
    <t>4.333.000</t>
  </si>
  <si>
    <t>312</t>
  </si>
  <si>
    <t>Kiến thiết thị chính</t>
  </si>
  <si>
    <t>3.654.420.751</t>
  </si>
  <si>
    <t>663.468.646</t>
  </si>
  <si>
    <t>2.406.594.153</t>
  </si>
  <si>
    <t>8150</t>
  </si>
  <si>
    <t>Chi quy hoạch</t>
  </si>
  <si>
    <t>7.935.000</t>
  </si>
  <si>
    <t>8153</t>
  </si>
  <si>
    <t>Chi quy hoạch xây dựng đô thị, điểm dân cư nông thôn</t>
  </si>
  <si>
    <t>503.322.000</t>
  </si>
  <si>
    <t>73.100.952</t>
  </si>
  <si>
    <t>13.520.000</t>
  </si>
  <si>
    <t>56.189.952</t>
  </si>
  <si>
    <t>3.391.000</t>
  </si>
  <si>
    <t>332</t>
  </si>
  <si>
    <t>Các hoạt động điều tra, thăm dò, khảo sát, tư vấn, quy hoạch trong các lĩnh vực kinh tế, xã hội, nhân văn</t>
  </si>
  <si>
    <t>2.292.131.433</t>
  </si>
  <si>
    <t>650.000</t>
  </si>
  <si>
    <t>35.235.433</t>
  </si>
  <si>
    <t>8.120.000</t>
  </si>
  <si>
    <t>27.115.433</t>
  </si>
  <si>
    <t>2.256.246.000</t>
  </si>
  <si>
    <t>338</t>
  </si>
  <si>
    <t>Sự nghiệp kinh tế và dịch vụ khác</t>
  </si>
  <si>
    <t>736.684.212</t>
  </si>
  <si>
    <t>373.625.000</t>
  </si>
  <si>
    <t>54.429.000</t>
  </si>
  <si>
    <t>65.196.000</t>
  </si>
  <si>
    <t>4.116.000</t>
  </si>
  <si>
    <t>37.908.000</t>
  </si>
  <si>
    <t>13.041.000</t>
  </si>
  <si>
    <t>1.404.000</t>
  </si>
  <si>
    <t>8.727.000</t>
  </si>
  <si>
    <t>5.300.000</t>
  </si>
  <si>
    <t>101.447.086</t>
  </si>
  <si>
    <t>76.663.000</t>
  </si>
  <si>
    <t>13.203.000</t>
  </si>
  <si>
    <t>7.179.000</t>
  </si>
  <si>
    <t>4.402.086</t>
  </si>
  <si>
    <t>3.469.626</t>
  </si>
  <si>
    <t>1.877.626</t>
  </si>
  <si>
    <t>6503</t>
  </si>
  <si>
    <t>Tiền nhiên liệu</t>
  </si>
  <si>
    <t>1.592.000</t>
  </si>
  <si>
    <t>27.353.000</t>
  </si>
  <si>
    <t>110.000</t>
  </si>
  <si>
    <t>6.744.000</t>
  </si>
  <si>
    <t>1.344.000</t>
  </si>
  <si>
    <t>5.400.000</t>
  </si>
  <si>
    <t>1.850.000</t>
  </si>
  <si>
    <t>6903</t>
  </si>
  <si>
    <t>Ô tô chuyên dùng</t>
  </si>
  <si>
    <t>1.500.000</t>
  </si>
  <si>
    <t>350.000</t>
  </si>
  <si>
    <t>9.550.000</t>
  </si>
  <si>
    <t>13.000.000</t>
  </si>
  <si>
    <t>51.848.500</t>
  </si>
  <si>
    <t>247.500</t>
  </si>
  <si>
    <t>33.756.000</t>
  </si>
  <si>
    <t>17.845.000</t>
  </si>
  <si>
    <t>7850</t>
  </si>
  <si>
    <t xml:space="preserve">Chi cho công tác Đảng ở tổ chức Đảng cơ sở và các cấp trên cơ sở, các đơn vị hành chính, sự nghiệp </t>
  </si>
  <si>
    <t>4.212.000</t>
  </si>
  <si>
    <t>7854</t>
  </si>
  <si>
    <t>Chi thanh toán các dịch vụ công cộng, vật tư văn phòng, thông tin tuyên truyền, liên lạc; chi đào tạo, bồi dưỡng nghiệp vụ, công tác Đảng, các chi phí Đảng vụ khác và phụ cấp cấp ủy</t>
  </si>
  <si>
    <t>15.664.000</t>
  </si>
  <si>
    <t>2.886.000</t>
  </si>
  <si>
    <t>507.000</t>
  </si>
  <si>
    <t>2.379.000</t>
  </si>
  <si>
    <t>340</t>
  </si>
  <si>
    <t>Hoạt động của các cơ quan quản lý nhà nước, Đảng, đoàn thể</t>
  </si>
  <si>
    <t>100.978.798.426</t>
  </si>
  <si>
    <t>341</t>
  </si>
  <si>
    <t>Quản lý nhà nước</t>
  </si>
  <si>
    <t>55.149.546.159</t>
  </si>
  <si>
    <t>8.279.371.393</t>
  </si>
  <si>
    <t>583.020.800</t>
  </si>
  <si>
    <t>4.968.351.838</t>
  </si>
  <si>
    <t>181.829.272</t>
  </si>
  <si>
    <t>678.834.000</t>
  </si>
  <si>
    <t>994.029.305</t>
  </si>
  <si>
    <t>6111</t>
  </si>
  <si>
    <t>Hoạt động phí đại biểu Quốc hội, đại biểu Hội đồng nhân dân</t>
  </si>
  <si>
    <t>681.642.000</t>
  </si>
  <si>
    <t>55.773.600</t>
  </si>
  <si>
    <t>18.298.800</t>
  </si>
  <si>
    <t>63.969.075</t>
  </si>
  <si>
    <t>51.201.360</t>
  </si>
  <si>
    <t>2.221.625.426</t>
  </si>
  <si>
    <t>15.533.000</t>
  </si>
  <si>
    <t>13.465.000</t>
  </si>
  <si>
    <t>1.081.617.990</t>
  </si>
  <si>
    <t>1.075.891.990</t>
  </si>
  <si>
    <t>5.726.000</t>
  </si>
  <si>
    <t>105.942.000</t>
  </si>
  <si>
    <t>2.044.162.993</t>
  </si>
  <si>
    <t>1.624.344.898</t>
  </si>
  <si>
    <t>306.530.068</t>
  </si>
  <si>
    <t>106.850.059</t>
  </si>
  <si>
    <t>6.437.968</t>
  </si>
  <si>
    <t>1.270.938.400</t>
  </si>
  <si>
    <t>629.491.139</t>
  </si>
  <si>
    <t>380.703.159</t>
  </si>
  <si>
    <t>19.562.200</t>
  </si>
  <si>
    <t>229.225.780</t>
  </si>
  <si>
    <t>719.604.000</t>
  </si>
  <si>
    <t>541.210.000</t>
  </si>
  <si>
    <t>137.360.000</t>
  </si>
  <si>
    <t>41.034.000</t>
  </si>
  <si>
    <t>339.760.230</t>
  </si>
  <si>
    <t>5.756.045</t>
  </si>
  <si>
    <t>6603</t>
  </si>
  <si>
    <t>Cước phí bưu chính</t>
  </si>
  <si>
    <t>30.265.822</t>
  </si>
  <si>
    <t>91.516.593</t>
  </si>
  <si>
    <t>148.403.050</t>
  </si>
  <si>
    <t>6608</t>
  </si>
  <si>
    <t>Phim ảnh; ấn phẩm truyền thông; sách, báo, tạp chí thư viện</t>
  </si>
  <si>
    <t>6.708.000</t>
  </si>
  <si>
    <t>6618</t>
  </si>
  <si>
    <t>Khoán điện thoại</t>
  </si>
  <si>
    <t>3.900.000</t>
  </si>
  <si>
    <t>53.210.720</t>
  </si>
  <si>
    <t>570.244.320</t>
  </si>
  <si>
    <t>25.735.000</t>
  </si>
  <si>
    <t>7.300.000</t>
  </si>
  <si>
    <t>6654</t>
  </si>
  <si>
    <t>29.050.000</t>
  </si>
  <si>
    <t>315.819.720</t>
  </si>
  <si>
    <t>192.339.600</t>
  </si>
  <si>
    <t>601.105.500</t>
  </si>
  <si>
    <t>220.584.000</t>
  </si>
  <si>
    <t>201.870.000</t>
  </si>
  <si>
    <t>110.551.500</t>
  </si>
  <si>
    <t>68.100.000</t>
  </si>
  <si>
    <t>909.453.314</t>
  </si>
  <si>
    <t>205.497.700</t>
  </si>
  <si>
    <t>8.316.000</t>
  </si>
  <si>
    <t>6757</t>
  </si>
  <si>
    <t>Thuê lao động trong nước</t>
  </si>
  <si>
    <t>39.000.000</t>
  </si>
  <si>
    <t>656.639.614</t>
  </si>
  <si>
    <t>996.489.200</t>
  </si>
  <si>
    <t>147.950.000</t>
  </si>
  <si>
    <t>94.166.000</t>
  </si>
  <si>
    <t>257.878.000</t>
  </si>
  <si>
    <t>177.237.000</t>
  </si>
  <si>
    <t>66.642.200</t>
  </si>
  <si>
    <t>18.000.000</t>
  </si>
  <si>
    <t>234.616.000</t>
  </si>
  <si>
    <t>627.580.000</t>
  </si>
  <si>
    <t>6954</t>
  </si>
  <si>
    <t>15.600.000</t>
  </si>
  <si>
    <t>58.428.000</t>
  </si>
  <si>
    <t>398.342.000</t>
  </si>
  <si>
    <t>155.210.000</t>
  </si>
  <si>
    <t>1.142.586.020</t>
  </si>
  <si>
    <t>133.766.980</t>
  </si>
  <si>
    <t>146.357.000</t>
  </si>
  <si>
    <t>1.477.800</t>
  </si>
  <si>
    <t>860.984.240</t>
  </si>
  <si>
    <t>276.520.000</t>
  </si>
  <si>
    <t>7100</t>
  </si>
  <si>
    <t>Chi hỗ trợ kinh tế tập thể và dân cư</t>
  </si>
  <si>
    <t>75.000.000</t>
  </si>
  <si>
    <t>7103</t>
  </si>
  <si>
    <t>Chi trợ cấp dân cư</t>
  </si>
  <si>
    <t>7250</t>
  </si>
  <si>
    <t>Chi lương hưu và trợ cấp bảo hiểm xã hội</t>
  </si>
  <si>
    <t>377.250.200</t>
  </si>
  <si>
    <t>7251</t>
  </si>
  <si>
    <t xml:space="preserve">Bảo hiểm y tế </t>
  </si>
  <si>
    <t>6.250.200</t>
  </si>
  <si>
    <t>7252</t>
  </si>
  <si>
    <t>Lương hưu</t>
  </si>
  <si>
    <t>371.000.000</t>
  </si>
  <si>
    <t>3.865.163.822</t>
  </si>
  <si>
    <t>4.363.398</t>
  </si>
  <si>
    <t>873.400</t>
  </si>
  <si>
    <t>1.295.220.356</t>
  </si>
  <si>
    <t>2.564.706.668</t>
  </si>
  <si>
    <t>32.292.000</t>
  </si>
  <si>
    <t>25.640.136.000</t>
  </si>
  <si>
    <t>25.638.761.000</t>
  </si>
  <si>
    <t>8049</t>
  </si>
  <si>
    <t>Chi hỗ trợ khác</t>
  </si>
  <si>
    <t>1.375.000</t>
  </si>
  <si>
    <t>351</t>
  </si>
  <si>
    <t>Hoạt động của Đảng Cộng sản Việt Nam</t>
  </si>
  <si>
    <t>30.936.805.000</t>
  </si>
  <si>
    <t>773.168.900</t>
  </si>
  <si>
    <t>65.502.000</t>
  </si>
  <si>
    <t>1.349.733.400</t>
  </si>
  <si>
    <t>32.976.200</t>
  </si>
  <si>
    <t>70.200.000</t>
  </si>
  <si>
    <t>56.673.300</t>
  </si>
  <si>
    <t>5.512.700</t>
  </si>
  <si>
    <t>7.022.000</t>
  </si>
  <si>
    <t>5.969.000</t>
  </si>
  <si>
    <t>8.830.000</t>
  </si>
  <si>
    <t>929.075.400</t>
  </si>
  <si>
    <t>231.114.800</t>
  </si>
  <si>
    <t>2.360.000</t>
  </si>
  <si>
    <t>293.300.000</t>
  </si>
  <si>
    <t>197.047.000</t>
  </si>
  <si>
    <t>162.015.600</t>
  </si>
  <si>
    <t>27.373.800</t>
  </si>
  <si>
    <t>6.897.600</t>
  </si>
  <si>
    <t>760.000</t>
  </si>
  <si>
    <t>3.300.000</t>
  </si>
  <si>
    <t>850.000</t>
  </si>
  <si>
    <t>2.450.000</t>
  </si>
  <si>
    <t>8.131.785.360</t>
  </si>
  <si>
    <t>7.327.984.340</t>
  </si>
  <si>
    <t>7851</t>
  </si>
  <si>
    <t>Chi mua báo - tạp chí của Đảng</t>
  </si>
  <si>
    <t>52.768.900</t>
  </si>
  <si>
    <t>7852</t>
  </si>
  <si>
    <t>Chi tổ chức đại hội Đảng</t>
  </si>
  <si>
    <t>2.649.816.000</t>
  </si>
  <si>
    <t>7853</t>
  </si>
  <si>
    <t>Chi khen thưởng hoạt động công tác Đảng</t>
  </si>
  <si>
    <t>26.830.000</t>
  </si>
  <si>
    <t>3.598.569.440</t>
  </si>
  <si>
    <t>7899</t>
  </si>
  <si>
    <t>12.792.984.000</t>
  </si>
  <si>
    <t>361</t>
  </si>
  <si>
    <t>Hoạt động của các tổ chức chính trị - xã hội</t>
  </si>
  <si>
    <t>14.554.596.744</t>
  </si>
  <si>
    <t>2.096.062.200</t>
  </si>
  <si>
    <t>2.255.008.700</t>
  </si>
  <si>
    <t>86.559.400</t>
  </si>
  <si>
    <t>159.822.000</t>
  </si>
  <si>
    <t>71.466.100</t>
  </si>
  <si>
    <t>4.914.000</t>
  </si>
  <si>
    <t>1.421.469.500</t>
  </si>
  <si>
    <t>507.585.700</t>
  </si>
  <si>
    <t>3.192.000</t>
  </si>
  <si>
    <t>99.360.000</t>
  </si>
  <si>
    <t>93.760.000</t>
  </si>
  <si>
    <t>5.600.000</t>
  </si>
  <si>
    <t>11.140.000</t>
  </si>
  <si>
    <t>487.702.700</t>
  </si>
  <si>
    <t>392.006.500</t>
  </si>
  <si>
    <t>63.445.300</t>
  </si>
  <si>
    <t>32.250.900</t>
  </si>
  <si>
    <t>283.229.400</t>
  </si>
  <si>
    <t>23.670.000</t>
  </si>
  <si>
    <t>23.304.538</t>
  </si>
  <si>
    <t>19.112.638</t>
  </si>
  <si>
    <t>4.191.900</t>
  </si>
  <si>
    <t>237.403.500</t>
  </si>
  <si>
    <t>205.398.500</t>
  </si>
  <si>
    <t>30.505.000</t>
  </si>
  <si>
    <t>14.464.869</t>
  </si>
  <si>
    <t>1.098.000</t>
  </si>
  <si>
    <t>8.170.369</t>
  </si>
  <si>
    <t>744.500</t>
  </si>
  <si>
    <t>4.452.000</t>
  </si>
  <si>
    <t>686.569.900</t>
  </si>
  <si>
    <t>35.465.000</t>
  </si>
  <si>
    <t>1.200.000</t>
  </si>
  <si>
    <t>26.861.000</t>
  </si>
  <si>
    <t>362.464.400</t>
  </si>
  <si>
    <t>260.579.500</t>
  </si>
  <si>
    <t>27.986.500</t>
  </si>
  <si>
    <t>4.450.000</t>
  </si>
  <si>
    <t>21.440.000</t>
  </si>
  <si>
    <t>1.046.500</t>
  </si>
  <si>
    <t>1.050.000</t>
  </si>
  <si>
    <t>54.880.000</t>
  </si>
  <si>
    <t>34.480.000</t>
  </si>
  <si>
    <t>20.400.000</t>
  </si>
  <si>
    <t>190.661.697</t>
  </si>
  <si>
    <t>49.309.000</t>
  </si>
  <si>
    <t>17.950.000</t>
  </si>
  <si>
    <t>7.025.000</t>
  </si>
  <si>
    <t>116.377.697</t>
  </si>
  <si>
    <t>77.100.000</t>
  </si>
  <si>
    <t>7.887.000</t>
  </si>
  <si>
    <t>88.000.000</t>
  </si>
  <si>
    <t>153.400.000</t>
  </si>
  <si>
    <t>1.130.587.740</t>
  </si>
  <si>
    <t>402.600</t>
  </si>
  <si>
    <t>82.410.000</t>
  </si>
  <si>
    <t>1.047.775.140</t>
  </si>
  <si>
    <t>57.020.000</t>
  </si>
  <si>
    <t>50.000.000</t>
  </si>
  <si>
    <t>7.020.000</t>
  </si>
  <si>
    <t>6.105.158.000</t>
  </si>
  <si>
    <t>444.000.000</t>
  </si>
  <si>
    <t>362</t>
  </si>
  <si>
    <t>Hỗ trợ các các tổ chức chính trị xã hội - nghề nghiệp, tổ chức xã hội, tổ chức xã hội - nghề nghiệp</t>
  </si>
  <si>
    <t>337.850.523</t>
  </si>
  <si>
    <t>105.191.600</t>
  </si>
  <si>
    <t>172.188.900</t>
  </si>
  <si>
    <t>8.424.000</t>
  </si>
  <si>
    <t>42.120.000</t>
  </si>
  <si>
    <t>30.384.900</t>
  </si>
  <si>
    <t>87.048.000</t>
  </si>
  <si>
    <t>24.457.000</t>
  </si>
  <si>
    <t>19.145.800</t>
  </si>
  <si>
    <t>3.282.200</t>
  </si>
  <si>
    <t>1.705.200</t>
  </si>
  <si>
    <t>323.800</t>
  </si>
  <si>
    <t>821.923</t>
  </si>
  <si>
    <t>1.776.000</t>
  </si>
  <si>
    <t>1.380.000</t>
  </si>
  <si>
    <t>396.000</t>
  </si>
  <si>
    <t>2.757.000</t>
  </si>
  <si>
    <t>1.107.000</t>
  </si>
  <si>
    <t>1.650.000</t>
  </si>
  <si>
    <t>13.446.100</t>
  </si>
  <si>
    <t>56.100</t>
  </si>
  <si>
    <t>13.260.000</t>
  </si>
  <si>
    <t>130.000</t>
  </si>
  <si>
    <t>370</t>
  </si>
  <si>
    <t>Bảo đảm xã hội</t>
  </si>
  <si>
    <t>22.745.920.400</t>
  </si>
  <si>
    <t>371</t>
  </si>
  <si>
    <t>Chính sách và hoạt động phục vụ người có công với cách mạng</t>
  </si>
  <si>
    <t>85.600.000</t>
  </si>
  <si>
    <t>7499</t>
  </si>
  <si>
    <t>398</t>
  </si>
  <si>
    <t>Chính sách và hoạt động phục vụ các đối tượng bảo trợ xã hội và các đối tượng khác</t>
  </si>
  <si>
    <t>22.660.320.400</t>
  </si>
  <si>
    <t>1.800.000</t>
  </si>
  <si>
    <t>37.344.000</t>
  </si>
  <si>
    <t>16.836.000</t>
  </si>
  <si>
    <t>7149</t>
  </si>
  <si>
    <t>7150</t>
  </si>
  <si>
    <t xml:space="preserve">Chi về công tác người có công với cách mạng </t>
  </si>
  <si>
    <t>1.899.240.000</t>
  </si>
  <si>
    <t>7151</t>
  </si>
  <si>
    <t>Trợ cấp hàng tháng</t>
  </si>
  <si>
    <t>3.240.000</t>
  </si>
  <si>
    <t>7152</t>
  </si>
  <si>
    <t>Trợ cấp một lần</t>
  </si>
  <si>
    <t>1.042.200.000</t>
  </si>
  <si>
    <t>7162</t>
  </si>
  <si>
    <t xml:space="preserve">Chi quà lễ, tết </t>
  </si>
  <si>
    <t>825.000.000</t>
  </si>
  <si>
    <t>7199</t>
  </si>
  <si>
    <t>28.800.000</t>
  </si>
  <si>
    <t>46.800.000</t>
  </si>
  <si>
    <t>7257</t>
  </si>
  <si>
    <t>Trợ cấp mai táng</t>
  </si>
  <si>
    <t>20.312.900.400</t>
  </si>
  <si>
    <t>7455</t>
  </si>
  <si>
    <t>Chi trợ cấp hàng tháng cho các đối tượng bảo trợ xã hội tại cộng đồng</t>
  </si>
  <si>
    <t>16.712.580.000</t>
  </si>
  <si>
    <t>7456</t>
  </si>
  <si>
    <t>Chi trợ giúp đột xuất cho các đối tượng bảo trợ xã hội và các đối tượng khác</t>
  </si>
  <si>
    <t>60.000.000</t>
  </si>
  <si>
    <t>3.540.320.400</t>
  </si>
  <si>
    <t>338.400.000</t>
  </si>
  <si>
    <t>400</t>
  </si>
  <si>
    <t>Tài chính và khác</t>
  </si>
  <si>
    <t>254.200.000</t>
  </si>
  <si>
    <t>411</t>
  </si>
  <si>
    <t>Hỗ trợ các đơn vị cấp trên đóng trên địa bàn</t>
  </si>
  <si>
    <t>Số quyết toán</t>
  </si>
  <si>
    <t>Nguồn vốn</t>
  </si>
  <si>
    <t>Mã CTMT</t>
  </si>
  <si>
    <t>TỔNG</t>
  </si>
  <si>
    <t>5.078.890.460</t>
  </si>
  <si>
    <t>10472</t>
  </si>
  <si>
    <t>Đa dạng hóa sinh kế, phát triển mô hình giảm nghèo nguồn  NSTW</t>
  </si>
  <si>
    <t>10473</t>
  </si>
  <si>
    <t>Hỗ trợ phát triển sản xuất, cải thiện dinh dưỡng nguồn NSTW</t>
  </si>
  <si>
    <t>10477</t>
  </si>
  <si>
    <t>Nâng cao năng lực và giám sát, đánh giá Chương trình nguồn NSTW</t>
  </si>
  <si>
    <t>Phát triển hạ tầng kinh tế - xã hội, cơ bản đồng bộ, hiện đại, đảm bảo kết nối nông thôn - đô thị và kết nối các vùng miền nguồn NSTW</t>
  </si>
  <si>
    <t>526.924.000</t>
  </si>
  <si>
    <t>10499</t>
  </si>
  <si>
    <t>Nâng cao chất lượng, phát huy vai trò của Mặt trận Tổ quốc Việt Nam và các tổ chức chính trị - xã hội trong xây dựng nông thôn mới nguồn NSTW</t>
  </si>
  <si>
    <t>26.000.000</t>
  </si>
  <si>
    <t>7.000.000</t>
  </si>
  <si>
    <t>15.000.000</t>
  </si>
  <si>
    <t>10502</t>
  </si>
  <si>
    <t>Tăng cường công tác giám sát, đánh giá thực hiện Chương trình; nâng cao năng lực xây dựng nông thôn mới; truyền thông về xây dựng nông thôn mới; thực hiện Phong trào thi đua cả nước chung sức xây dựng nông thôn mới nguồn NSTW</t>
  </si>
  <si>
    <t>10511</t>
  </si>
  <si>
    <t>Giải quyết tình trạng thiếu đất ở, nhà ở, đất sản xuất, nước sinh hoạt nguồn vốn ngân sách trung ương</t>
  </si>
  <si>
    <t>43</t>
  </si>
  <si>
    <t>10513</t>
  </si>
  <si>
    <t>Phát triển sản xuất nông, lâm nghiệp bền vững, phát huy tiềm năng, thế mạnh của các vùng miền để sản xuất hàng hóa theo chuỗi giá trị nguồn NSTW</t>
  </si>
  <si>
    <t>10514</t>
  </si>
  <si>
    <t>Đầu tư cơ sở hạ tầng thiết yếu, phục vụ sản xuất, đời sống trong vùng đồng bào dân tộc thiểu số và miền núi và các đơn vị sự nghiệp công lập của lĩnh vực dân tộc nguồn vốn NSTW</t>
  </si>
  <si>
    <t>696.026.187</t>
  </si>
  <si>
    <t>254.000.000</t>
  </si>
  <si>
    <t>10515</t>
  </si>
  <si>
    <t>Phát triển giáo dục đào tạo nâng cao chất lượng nguồn nhân lực nguồn vốn NSTW</t>
  </si>
  <si>
    <t>97.718.000</t>
  </si>
  <si>
    <t>24.000.000</t>
  </si>
  <si>
    <t>72.000.000</t>
  </si>
  <si>
    <t>1.718.000</t>
  </si>
  <si>
    <t>10517</t>
  </si>
  <si>
    <t>Chăm sóc sức khỏe Nhân dân, nâng cao thể trạng, tầm vóc người dân tộc thiểu số; phòng chống suy dinh dưỡng trẻ em nguồn vốn NSTW</t>
  </si>
  <si>
    <t>59.679.000</t>
  </si>
  <si>
    <t>8.400.000</t>
  </si>
  <si>
    <t>48.279.000</t>
  </si>
  <si>
    <t>10518</t>
  </si>
  <si>
    <t>Thực hiện bình đẳng giới và giải quyết những vấn đề cấp thiết đối với phụ nữ và trẻ em nguồn vốn NSTW</t>
  </si>
  <si>
    <t>85.826.000</t>
  </si>
  <si>
    <t>8.840.000</t>
  </si>
  <si>
    <t>73.986.000</t>
  </si>
  <si>
    <t>10521</t>
  </si>
  <si>
    <t>Truyền thông, tuyên truyền, vận động trong vùng đồng bào dân tộc thiểu số và miền núi. Kiểm tra, giám sát đánh giá việc tổ chức thực hiện chương trình nguồn vốn NSTW</t>
  </si>
  <si>
    <t>12.000.000</t>
  </si>
  <si>
    <t>19.800.000</t>
  </si>
  <si>
    <t>20491</t>
  </si>
  <si>
    <t>Nâng cao hiệu quả quản lý và thực hiện xây dựng nông thôn mới theo quy hoạch nhằm nâng cao đời sống kinh tế - xã hội nông thôn gắn với quá trình đô thị hóa nguồn NS cấp tỉnh</t>
  </si>
  <si>
    <t>347.480.000</t>
  </si>
  <si>
    <t>20492</t>
  </si>
  <si>
    <t>Phát triển hạ tầng kinh tế - xã hội, cơ bản đồng bộ, hiện đại, đảm bảo kết nối nông thôn - đô thị và kết nối các vùng miền nguồn vốn ngân sách cấp tỉnh</t>
  </si>
  <si>
    <t>21.000.000</t>
  </si>
  <si>
    <t>20493</t>
  </si>
  <si>
    <t>Tiếp tục thực hiện có hiệu quả cơ cấu lại ngành nông nghiệp, phát triển kinh tế nông thôn triển khai mạnh mẽ Chương trình mỗi xã một sản phẩm (OCOP) nhằm nâng cao giá trị gia tăng, phù hợp với quá trì nguồn NS cấp tỉnh</t>
  </si>
  <si>
    <t>278.360.000</t>
  </si>
  <si>
    <t>276.600.000</t>
  </si>
  <si>
    <t>20496</t>
  </si>
  <si>
    <t>Nâng cao chất lượng đời sống văn hóa của người dân nông thôn; bảo tồn và phát huy các giá trị văn hóa truyền thống theo hướng bền vững gắn với phát triển du lịch nông thôn nguồn NS cấp tỉnh</t>
  </si>
  <si>
    <t>452.435.000</t>
  </si>
  <si>
    <t>QUYẾT TOÁN CHI CHƯƠNG TRÌNH MỤC TIÊU THEO MỤC LỤC NSNN NĂM 2025</t>
  </si>
  <si>
    <t>QUYẾT TOÁN THU NSNN, VAY NSĐP THEO MỤC LỤC NSNN NĂM 2025</t>
  </si>
  <si>
    <t>NS tỉnh</t>
  </si>
  <si>
    <t>Cấp 1</t>
  </si>
  <si>
    <t>199.130.444</t>
  </si>
  <si>
    <t>149.789.000</t>
  </si>
  <si>
    <t>40.615.459</t>
  </si>
  <si>
    <t>8.725.985</t>
  </si>
  <si>
    <t>Thu thuế, phí và lệ phí</t>
  </si>
  <si>
    <t>148.514.985</t>
  </si>
  <si>
    <t>139.789.000</t>
  </si>
  <si>
    <t>Thuế sử dụng tài sản</t>
  </si>
  <si>
    <t>1600</t>
  </si>
  <si>
    <t>1603</t>
  </si>
  <si>
    <t>Thu từ đất sản xuất, kinh doanh phi nông nghiệp</t>
  </si>
  <si>
    <t>Thu phí và lệ phí</t>
  </si>
  <si>
    <t>2750</t>
  </si>
  <si>
    <t>Lệ phí quản lý nhà nước liên quan đến quyền và nghĩa vụ của công dân</t>
  </si>
  <si>
    <t>25.059.000</t>
  </si>
  <si>
    <t>2767</t>
  </si>
  <si>
    <t>Lệ phí đăng ký cư trú</t>
  </si>
  <si>
    <t>2800</t>
  </si>
  <si>
    <t>Lệ phí quản lý nhà nước liên quan đến quyền sở hữu - quyền sử dụng t</t>
  </si>
  <si>
    <t>114.730.000</t>
  </si>
  <si>
    <t>2827</t>
  </si>
  <si>
    <t>Lệ phí quản lý phương tiện giao thông</t>
  </si>
  <si>
    <t>Thu từ tài sản, đóng góp xã hội và thu khác</t>
  </si>
  <si>
    <t>50.615.459</t>
  </si>
  <si>
    <t>10.000.000</t>
  </si>
  <si>
    <t>Các khoản thu từ sở hữu tài sản ngoài thuế</t>
  </si>
  <si>
    <t>3600</t>
  </si>
  <si>
    <t>Thu tiền cho thuê mặt đất - mặt nước</t>
  </si>
  <si>
    <t>3601</t>
  </si>
  <si>
    <t>Thu tiền thuê mặt đất hàng năm</t>
  </si>
  <si>
    <t>Thu tiền phạt và tịch thu</t>
  </si>
  <si>
    <t>4250</t>
  </si>
  <si>
    <t xml:space="preserve">Thu tiền phạt </t>
  </si>
  <si>
    <t>4299</t>
  </si>
  <si>
    <t>Phạt vi phạm khác</t>
  </si>
  <si>
    <t>Cấp 2</t>
  </si>
  <si>
    <t>233.372.657</t>
  </si>
  <si>
    <t>228.270.756</t>
  </si>
  <si>
    <t>5.101.901</t>
  </si>
  <si>
    <t>213.248.501</t>
  </si>
  <si>
    <t>208.146.600</t>
  </si>
  <si>
    <t>Thuế thu nhập và thu nhập sau thuế thu nhập</t>
  </si>
  <si>
    <t>2.337.800</t>
  </si>
  <si>
    <t>1050</t>
  </si>
  <si>
    <t>Thuế thu nhập doanh nghiệp</t>
  </si>
  <si>
    <t>1052</t>
  </si>
  <si>
    <t>Thuế thu nhập doanh nghiệp  từ hoạt động sản xuất kinh doanh (gồm cả dịch vụ trong lĩnh vực dầu khí)</t>
  </si>
  <si>
    <t>1602</t>
  </si>
  <si>
    <t>Thu từ đất ở tại đô thị</t>
  </si>
  <si>
    <t>3.402.608</t>
  </si>
  <si>
    <t>1.699.293</t>
  </si>
  <si>
    <t>Thuế đối với hàn hóa dịch vụ (gồm cả xuất khẩu, nhập khẩu)</t>
  </si>
  <si>
    <t>205.808.800</t>
  </si>
  <si>
    <t>1700</t>
  </si>
  <si>
    <t>Thuế giá trị gia tăng</t>
  </si>
  <si>
    <t>1701</t>
  </si>
  <si>
    <t>Thuế giá trị gia tăng hàng sản xuất, kinh doanh trong nước (gồm cả dịch vụ trong lĩnh vực dầu khí)</t>
  </si>
  <si>
    <t>20.124.156</t>
  </si>
  <si>
    <t>Cấp 3</t>
  </si>
  <si>
    <t>898.451.548</t>
  </si>
  <si>
    <t>896.621.161</t>
  </si>
  <si>
    <t>1.830.387</t>
  </si>
  <si>
    <t>897.854.011</t>
  </si>
  <si>
    <t>896.023.624</t>
  </si>
  <si>
    <t>1000</t>
  </si>
  <si>
    <t>1001</t>
  </si>
  <si>
    <t>Thuế thu nhập từ tiền lương, tiền công</t>
  </si>
  <si>
    <t>5.174.445</t>
  </si>
  <si>
    <t>1003</t>
  </si>
  <si>
    <t>Thuế thu nhập từ hoạt động sản xuất, kinh doanh của cá nhân</t>
  </si>
  <si>
    <t>493.662.263</t>
  </si>
  <si>
    <t>1006</t>
  </si>
  <si>
    <t>Thuế thu nhập từ chuyển nhượng bất động sản, nhận thừa kế và nhận quà tặng là bất động sản</t>
  </si>
  <si>
    <t>360.628.583</t>
  </si>
  <si>
    <t>1014</t>
  </si>
  <si>
    <t>Thuế thu nhập từ hoạt động cho thuê tài sản</t>
  </si>
  <si>
    <t>36.558.333</t>
  </si>
  <si>
    <t>597.537</t>
  </si>
  <si>
    <t>Các khoản thu khác</t>
  </si>
  <si>
    <t>4900</t>
  </si>
  <si>
    <t>4917</t>
  </si>
  <si>
    <t>Tiền chậm nộp thuế thu nhập cá nhân</t>
  </si>
  <si>
    <t>65.454.879</t>
  </si>
  <si>
    <t>13.190.459.071</t>
  </si>
  <si>
    <t>Nhóm mục (Nhận dự toán Tabmis)</t>
  </si>
  <si>
    <t>2.617.352.319</t>
  </si>
  <si>
    <t>0900</t>
  </si>
  <si>
    <t>Nguồn năm trước chuyển sang năm nay (thu chuyển nguồn)</t>
  </si>
  <si>
    <t>0911</t>
  </si>
  <si>
    <t>Vốn đầu tư phát triển thực hiện chuyển nguồn từ năm trước sang năm nay theo quy định của Luật Đầu tư công</t>
  </si>
  <si>
    <t>197.368.000</t>
  </si>
  <si>
    <t>0913</t>
  </si>
  <si>
    <t>Nguồn thực hiện chính sách tiền lương, phụ cấp, trợ cấp và các khoản tính theo tiền lương cơ sở, bảo trợ xã hội</t>
  </si>
  <si>
    <t>80.020.147</t>
  </si>
  <si>
    <t>0915</t>
  </si>
  <si>
    <t>Các khoản dự toán được cấp có thẩm quyền bổ sung sau ngày 30 tháng 9 năm thực hiện dự toán, không bao gồm các khoản bổ sung do các đơn vị dự toán cấp trên điều chỉnh dự toán đã giao cho các đơn vị dự toán trực thuộc</t>
  </si>
  <si>
    <t>85.450.100</t>
  </si>
  <si>
    <t>0917</t>
  </si>
  <si>
    <t xml:space="preserve">Các khoản tăng thu, tiết kiệm chi năm trước được phép chuyển sang năm nay theo quy định </t>
  </si>
  <si>
    <t>1.971.809.889</t>
  </si>
  <si>
    <t>0918</t>
  </si>
  <si>
    <t>Kinh phí khác theo quy định của pháp luật</t>
  </si>
  <si>
    <t>282.704.183</t>
  </si>
  <si>
    <t>13.002.540.756</t>
  </si>
  <si>
    <t>1.679.816.334</t>
  </si>
  <si>
    <t>1.462.167.346</t>
  </si>
  <si>
    <t>23.628.138</t>
  </si>
  <si>
    <t>634.583.193</t>
  </si>
  <si>
    <t>756.466.265</t>
  </si>
  <si>
    <t>1012</t>
  </si>
  <si>
    <t>Thuế thu nhập từ thừa kế, quà biếu, quà tặng khác trừ bất động sản</t>
  </si>
  <si>
    <t>12.846.000</t>
  </si>
  <si>
    <t>34.643.750</t>
  </si>
  <si>
    <t>217.648.988</t>
  </si>
  <si>
    <t>4.972.834.417</t>
  </si>
  <si>
    <t>4.838.688.350</t>
  </si>
  <si>
    <t>134.146.067</t>
  </si>
  <si>
    <t>1400</t>
  </si>
  <si>
    <t>Thu tiền sử dụng đất</t>
  </si>
  <si>
    <t>1401</t>
  </si>
  <si>
    <t>Đất được nhà nước giao</t>
  </si>
  <si>
    <t>1550</t>
  </si>
  <si>
    <t>Thuế tài nguyên</t>
  </si>
  <si>
    <t>161.298</t>
  </si>
  <si>
    <t>1558</t>
  </si>
  <si>
    <t>Nước thiên nhiên khác</t>
  </si>
  <si>
    <t>133.984.769</t>
  </si>
  <si>
    <t>1601</t>
  </si>
  <si>
    <t>Thu từ đất ở tại nông thôn</t>
  </si>
  <si>
    <t>164.000</t>
  </si>
  <si>
    <t>132.478.209</t>
  </si>
  <si>
    <t>1.342.560</t>
  </si>
  <si>
    <t>5.129.587.558</t>
  </si>
  <si>
    <t>2.733.133.602</t>
  </si>
  <si>
    <t>2.396.453.956</t>
  </si>
  <si>
    <t>5.111.251.558</t>
  </si>
  <si>
    <t>2.378.117.956</t>
  </si>
  <si>
    <t>1750</t>
  </si>
  <si>
    <t>Thuế tiêu thụ đặc biệt</t>
  </si>
  <si>
    <t>18.336.000</t>
  </si>
  <si>
    <t>1757</t>
  </si>
  <si>
    <t>Các dịch vụ - các hàng hoá khác sản xuất trong nước</t>
  </si>
  <si>
    <t>3.750.902.470</t>
  </si>
  <si>
    <t>2300</t>
  </si>
  <si>
    <t>Phí thuộc lĩnh vực giao thông vận tải</t>
  </si>
  <si>
    <t>2.796.000</t>
  </si>
  <si>
    <t>2301</t>
  </si>
  <si>
    <t>Phí thuộc lĩnh vực đường bộ (sử dụng đường bộ, sử dụng tạm thời lòng đường, hè phố, sát hạch lái xe)</t>
  </si>
  <si>
    <t>2600</t>
  </si>
  <si>
    <t>Phí thuộc lĩnh vực tài nguyên và môi trường</t>
  </si>
  <si>
    <t>40.324</t>
  </si>
  <si>
    <t>2625</t>
  </si>
  <si>
    <t>Phí bảo vệ môi trường đối với khai thác khoáng sản còn lại</t>
  </si>
  <si>
    <t>2700</t>
  </si>
  <si>
    <t>Phí thuộc lĩnh vực tư pháp</t>
  </si>
  <si>
    <t>101.439.000</t>
  </si>
  <si>
    <t>2716</t>
  </si>
  <si>
    <t>Phí chứng thực</t>
  </si>
  <si>
    <t>2801</t>
  </si>
  <si>
    <t>Lệ phí trước bạ nhà đất</t>
  </si>
  <si>
    <t>2802</t>
  </si>
  <si>
    <t xml:space="preserve">Lệ phí trước bạ ô tô </t>
  </si>
  <si>
    <t>3.590.099.720</t>
  </si>
  <si>
    <t>2815</t>
  </si>
  <si>
    <t>Lệ phí cấp giấy phép xây dựng</t>
  </si>
  <si>
    <t>12.505.809</t>
  </si>
  <si>
    <t>2824</t>
  </si>
  <si>
    <t>Lệ phí trước bạ xe máy</t>
  </si>
  <si>
    <t>160.802.750</t>
  </si>
  <si>
    <t>2850</t>
  </si>
  <si>
    <t>Lệ phí quản lý nhà nước liên quan đến sản xuất, kinh doanh</t>
  </si>
  <si>
    <t>176.675.844</t>
  </si>
  <si>
    <t>2852</t>
  </si>
  <si>
    <t xml:space="preserve">Lệ phí đăng ký kinh doanh </t>
  </si>
  <si>
    <t>8.575.844</t>
  </si>
  <si>
    <t>2862</t>
  </si>
  <si>
    <t>Lệ phí môn bài mức (bậc) 1</t>
  </si>
  <si>
    <t>40.000.000</t>
  </si>
  <si>
    <t>2863</t>
  </si>
  <si>
    <t>Lệ phí môn bài mức (bậc) 2</t>
  </si>
  <si>
    <t>29.500.000</t>
  </si>
  <si>
    <t>2864</t>
  </si>
  <si>
    <t>Lệ phí môn bài mức (bậc) 3</t>
  </si>
  <si>
    <t>98.600.000</t>
  </si>
  <si>
    <t>187.918.315</t>
  </si>
  <si>
    <t>47.983.312</t>
  </si>
  <si>
    <t>248.608.382</t>
  </si>
  <si>
    <t>183.153.503</t>
  </si>
  <si>
    <t>4254</t>
  </si>
  <si>
    <t>Phạt vi phạm hành chính trong lĩnh vực thuế thuộc thẩm quyền ra quyết định của cơ quan thuế (không bao gồm phạt vi phạm hành chính đối với Luật thuế thu nhập cá nhân)</t>
  </si>
  <si>
    <t>65.288.559</t>
  </si>
  <si>
    <t>4272</t>
  </si>
  <si>
    <t>Tiền nộp do chậm thi hành quyết định xử phạt vi phạm hành chính do cơ quan thuế quản lý.</t>
  </si>
  <si>
    <t>166.320</t>
  </si>
  <si>
    <t>Thu chuyển giao ngân sách</t>
  </si>
  <si>
    <t>4650</t>
  </si>
  <si>
    <t>4651</t>
  </si>
  <si>
    <t>Bổ sung cân đối ngân sách</t>
  </si>
  <si>
    <t>4654</t>
  </si>
  <si>
    <t>Bổ sung có mục tiêu bằng vốn trong nước</t>
  </si>
  <si>
    <t>4800</t>
  </si>
  <si>
    <t>Thu kết dư ngân sách</t>
  </si>
  <si>
    <t>5.481.735</t>
  </si>
  <si>
    <t>4801</t>
  </si>
  <si>
    <t>139.935.003</t>
  </si>
  <si>
    <t>4914</t>
  </si>
  <si>
    <t>Thu tiền bảo vệ,phát triển đất trồng lúa</t>
  </si>
  <si>
    <t>72.360.000</t>
  </si>
  <si>
    <t>6.581.575</t>
  </si>
  <si>
    <t>4918</t>
  </si>
  <si>
    <t>Tiền chậm nộp thuế thu nhập doanh nghiệp (Không bao gồm tiền chậm nộp thuế thu nhập doanh nghiệp từ hoạt động thăm dò, khai thác dầu khí)</t>
  </si>
  <si>
    <t>22.069.534</t>
  </si>
  <si>
    <t>4931</t>
  </si>
  <si>
    <t>Tiền chậm nộp thuế giá trị gia tăng từ hàng hóa sản xuất kinh doanh trong nước khác còn lại</t>
  </si>
  <si>
    <t>50.666.080</t>
  </si>
  <si>
    <t>38.923.894</t>
  </si>
  <si>
    <t>11.742.186</t>
  </si>
  <si>
    <t>4944</t>
  </si>
  <si>
    <t>Tiền chậm nộp các khoản khác điều tiết 100% ngân sách địa phương theo quy định của pháp luật do ngành thuế quản lý</t>
  </si>
  <si>
    <t>84.839.770</t>
  </si>
  <si>
    <t>4949</t>
  </si>
  <si>
    <t>Các khoản thu khác (bao gồm các khoản thu nợ không được phản ảnh ở các tiểu mục thu nợ)</t>
  </si>
  <si>
    <t>42.051.000</t>
  </si>
  <si>
    <t xml:space="preserve"> GIÁM ĐỐC KBNN </t>
  </si>
  <si>
    <t xml:space="preserve"> GIÁM ĐỐC KBNN</t>
  </si>
  <si>
    <t xml:space="preserve"> TM.UBND
XÃ BẮC SƠN</t>
  </si>
  <si>
    <t>GIÁM ĐỐC KBNN</t>
  </si>
  <si>
    <t>7. Thu bổ sung từ ngân sách cấp trên</t>
  </si>
  <si>
    <t>TỔNG HỢP THU DỊCH VỤ CỦA ĐƠN VỊ SỰ NGHIỆP CÔNG NĂM 2025
(KHÔNG BAO GỒM NGUỒN NGÂN SÁCH NHÀ NƯỚC)</t>
  </si>
  <si>
    <t>KẾ HOẠCH 
NĂM 2025</t>
  </si>
  <si>
    <t>THỰC HIỆN NĂM 2025</t>
  </si>
  <si>
    <t>Trường Mầm non Bắc Sơn</t>
  </si>
  <si>
    <t>Trường mầm non Bắc Quỳnh</t>
  </si>
  <si>
    <t>Trường Mầm non Long Đống</t>
  </si>
  <si>
    <t>Trường Tiểu học Bắc Sơn</t>
  </si>
  <si>
    <t>Trường Tiểu học Bắc Quỳnh</t>
  </si>
  <si>
    <t>Trường Tiểu học Long Đống</t>
  </si>
  <si>
    <t>Trường THCS Bắc Sơn</t>
  </si>
  <si>
    <t>Trường THCS Bắc Quỳnh</t>
  </si>
  <si>
    <t>Trường THCS Long Đống</t>
  </si>
  <si>
    <t>Sự nghiệp giáo dục, đào tạo và dạy nghề</t>
  </si>
  <si>
    <t>Chi đầu tư phát triển thực hiện chuyển sang năm sau theo quy định của Luật đầu tư công. Trường hợp đặc biệt, Thủ tướng Chính phủ quyết định về việc cho phép chuyển nguồn sang năm sau nữa, nhưng không quá thời hạn giải ngân của dự án nằm trong kế hoạch đầu tư công trung hạn</t>
  </si>
  <si>
    <t>Chi mua sắm trang thiết bị đã đầy đủ hồ sơ, hợp đồng mua sắm trang thiết bị ký bước ngày 31 tháng 12 năm thực hiện dự toán</t>
  </si>
  <si>
    <t xml:space="preserve">Kinh phí được giao tự chủ của các đơn vị sự nghiệp công lập và các cơ quan nhà nước; các khoản viện trợ không hoàn lại đã xác định cụ thể nhiệm vụ chi </t>
  </si>
  <si>
    <t>Các khoản dự toán được cấp có thẩm quyền bổ sung sau ngày 30 tháng 9 năm thực hiện dự toán, không bao gồm các khoản bổ sung do các đơn vị dự toán cấp trên điều chỉnh dự toán đã giao của các đơn vị dự toán trực thuộc</t>
  </si>
  <si>
    <t>Kinh phí nghiên cứu khoa học bố trí cho các đề tài, dự án nghiên cứu khoa học được cấp có thẩm quyền quyết định đang trong thời gian thực hiện</t>
  </si>
  <si>
    <t>Các khoản tăng thu, tiết kiệm chi được sử dụng theo quy định tại khoản 2 Điều 59 của Luật ngân sách nhà nước được cấp có thẩm quyền quyết định cho phép sử dụng vào năm sau</t>
  </si>
  <si>
    <t>7. Chi nộp ngân sách cấp trên</t>
  </si>
  <si>
    <t>TỔNG CỘNG:</t>
  </si>
  <si>
    <t xml:space="preserve"> PHÒNG KINH TẾ</t>
  </si>
  <si>
    <t xml:space="preserve">PHÒNG KINH TẾ </t>
  </si>
  <si>
    <r>
      <t xml:space="preserve">TỔNG HỢP CÁC QUỸ TÀI CHÍNH NHÀ NƯỚC NGOÀI NGÂN SÁCH DO ĐỊA PHƯƠNG QUẢN LÝ NĂM </t>
    </r>
    <r>
      <rPr>
        <b/>
        <sz val="10"/>
        <color indexed="12"/>
        <rFont val="Times New Roman"/>
        <family val="1"/>
      </rPr>
      <t>2025</t>
    </r>
  </si>
  <si>
    <t>Tên Quỹ</t>
  </si>
  <si>
    <t>Dư nguồn đến ngày 31/12/2024</t>
  </si>
  <si>
    <t>Kế hoạch năm 2025</t>
  </si>
  <si>
    <t>Thực hiện năm 2025</t>
  </si>
  <si>
    <t>Dư nguồn đến 31/12/2025</t>
  </si>
  <si>
    <t>Tổng nguồn vốn phát sinh trong năm</t>
  </si>
  <si>
    <t>Tổng sử dụng nguồn vốn trong năm</t>
  </si>
  <si>
    <t>Chênh lệch nguồn trong năm</t>
  </si>
  <si>
    <r>
      <t xml:space="preserve">Trong đó: Hỗ trợ từ NSĐP </t>
    </r>
    <r>
      <rPr>
        <sz val="10"/>
        <color indexed="8"/>
        <rFont val="Times New Roman"/>
        <family val="1"/>
      </rPr>
      <t>(nếu có)</t>
    </r>
  </si>
  <si>
    <t>5=2-4</t>
  </si>
  <si>
    <t>9=6-8</t>
  </si>
  <si>
    <t>10=1+6-8</t>
  </si>
  <si>
    <t>Tổng cộng</t>
  </si>
  <si>
    <t xml:space="preserve">Quỹ cứu trợ </t>
  </si>
  <si>
    <t>Quỹ người cao tuổi</t>
  </si>
  <si>
    <t>Quỹ vì người nghèo</t>
  </si>
  <si>
    <t>Quỹ đền ơn đáp nghĩa</t>
  </si>
  <si>
    <t>Quỹ bảo trợ trẻ em</t>
  </si>
  <si>
    <t>Quỹ hỗ trợ nạn nhân chất độc da cam</t>
  </si>
  <si>
    <t>Quỹ nhân đạo</t>
  </si>
  <si>
    <t>Quỹ khuyến học</t>
  </si>
  <si>
    <t>Quỹ phòng chống lụt bão</t>
  </si>
  <si>
    <t>215.243.879</t>
  </si>
  <si>
    <t>14.355.966.447</t>
  </si>
  <si>
    <t>16.276.185.938</t>
  </si>
  <si>
    <t>3.273.645.182</t>
  </si>
  <si>
    <t>4.493.947.629</t>
  </si>
  <si>
    <t>743.045.159</t>
  </si>
  <si>
    <t>4.212.996.461</t>
  </si>
  <si>
    <t>462.093.991</t>
  </si>
  <si>
    <t>449.588.182</t>
  </si>
  <si>
    <t>295.415.959</t>
  </si>
  <si>
    <t>155.480.956</t>
  </si>
  <si>
    <t>4902</t>
  </si>
  <si>
    <t>Thu hồi các khoản chi năm trước</t>
  </si>
  <si>
    <t>16.848.000</t>
  </si>
  <si>
    <t>Ngày 26 tháng 3 năm 2026</t>
  </si>
  <si>
    <t>Ngày      tháng      năm 2026</t>
  </si>
  <si>
    <t>Bắc Sơn, ngày 26  tháng 3 năm 2026</t>
  </si>
  <si>
    <t>Bắc Sơn, ngày 26 tháng 3 năm 2026</t>
  </si>
  <si>
    <t>Ngày     tháng    năm 2026</t>
  </si>
  <si>
    <t>Ngày     tháng      năm 2026</t>
  </si>
  <si>
    <t>Ngày     tháng     năm 2026</t>
  </si>
  <si>
    <t>Bắc Sơn, ngày  26 tháng 3 năm 2026</t>
  </si>
  <si>
    <t>334.524.821.294</t>
  </si>
  <si>
    <t>319.953.610.968</t>
  </si>
  <si>
    <t>0110</t>
  </si>
  <si>
    <t>0112</t>
  </si>
  <si>
    <t>0114</t>
  </si>
  <si>
    <t>0200</t>
  </si>
  <si>
    <t>0116</t>
  </si>
  <si>
    <t>0118</t>
  </si>
  <si>
    <t>0111</t>
  </si>
  <si>
    <t>0113</t>
  </si>
  <si>
    <t>0122</t>
  </si>
  <si>
    <t>333.193.866.645</t>
  </si>
  <si>
    <t>319.937.952.695</t>
  </si>
  <si>
    <t>0000</t>
  </si>
  <si>
    <t>314.300.328.388</t>
  </si>
  <si>
    <t>314.046.955.194</t>
  </si>
  <si>
    <t>0121</t>
  </si>
  <si>
    <t>313.708.320.735</t>
  </si>
  <si>
    <t>313.702.839.000</t>
  </si>
  <si>
    <t>187.248.142.000</t>
  </si>
  <si>
    <t>126.454.697.000</t>
  </si>
  <si>
    <t>319.008.047.227</t>
  </si>
  <si>
    <t>430</t>
  </si>
  <si>
    <t>Chuyển giao, chuyển nguồn</t>
  </si>
  <si>
    <t>23.485.567.666</t>
  </si>
  <si>
    <t>434</t>
  </si>
  <si>
    <t>Chuyển nguồn sang năm sau</t>
  </si>
  <si>
    <t>0950</t>
  </si>
  <si>
    <t>Chuyển nguồn năm nay sang năm sau (chi chuyển nguồn)</t>
  </si>
  <si>
    <t>0963</t>
  </si>
  <si>
    <t>209.113.000</t>
  </si>
  <si>
    <t>0964</t>
  </si>
  <si>
    <t>Kinh phí được giao tự chủ của các đơn vị sự nghiệp công lập và các cơ quan nhà nước; các khoản viện trợ không hoàn lại đã xác định cụ thể nhiệm vụ chi</t>
  </si>
  <si>
    <t>664.614.945</t>
  </si>
  <si>
    <t>0965</t>
  </si>
  <si>
    <t>9.359.069.878</t>
  </si>
  <si>
    <t>0967</t>
  </si>
  <si>
    <t>Các khoản tăng thu, tiết kiệm chi năm nay được phép chuyển sang năm sau theo quy định</t>
  </si>
  <si>
    <t>12.029.013.020</t>
  </si>
  <si>
    <t>0968</t>
  </si>
  <si>
    <t>1.223.756.823</t>
  </si>
  <si>
    <t>Mẫu biểu số 13</t>
  </si>
  <si>
    <t>(Biểu kèm theo Quyết định số               /QD-UBND ngày        /        /2026 của UBND xã Bắc Sơn)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</si>
</sst>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_-;\-* #,##0_-;_-* &quot;-&quot;_-;_-@_-"/>
    <numFmt numFmtId="165" formatCode="###,###"/>
    <numFmt numFmtId="166" formatCode="\(0\)"/>
    <numFmt numFmtId="167" formatCode="###,###,###"/>
    <numFmt numFmtId="168" formatCode="_ * #,##0.00_ ;_ * \-#,##0.00_ ;_ * &quot;-&quot;??_ ;_ @_ "/>
    <numFmt numFmtId="169" formatCode="_-* #,##0.000_-;\-* #,##0.000_-;_-* &quot;-&quot;_-;_-@_-"/>
    <numFmt numFmtId="170" formatCode="_-* #,##0.000\ _₫_-;\-* #,##0.000\ _₫_-;_-* &quot;-&quot;???\ _₫_-;_-@_-"/>
    <numFmt numFmtId="171" formatCode="_-* #,##0.00_-;\-* #,##0.00_-;_-* &quot;-&quot;_-;_-@_-"/>
    <numFmt numFmtId="172" formatCode="#,##0.000"/>
    <numFmt numFmtId="173" formatCode="#,##0.0000"/>
    <numFmt numFmtId="174" formatCode="_-* #,##0\ _€_-;\-* #,##0\ _€_-;_-* &quot;-&quot;\ _€_-;_-@_-"/>
    <numFmt numFmtId="175" formatCode="_-* #,##0.00\ _€_-;\-* #,##0.00\ _€_-;_-* &quot;-&quot;\ _€_-;_-@_-"/>
    <numFmt numFmtId="176" formatCode="_-* #,##0.00\ _₫_-;\-* #,##0.00\ _₫_-;_-* &quot;-&quot;??\ _₫_-;_-@_-"/>
    <numFmt numFmtId="177" formatCode="_-* #,##0.00000\ _₫_-;\-* #,##0.00000\ _₫_-;_-* &quot;-&quot;???\ _₫_-;_-@_-"/>
  </numFmts>
  <fonts count="66">
    <font>
      <sz val="12"/>
      <name val=".VnTime"/>
    </font>
    <font>
      <sz val="11"/>
      <color theme="1"/>
      <name val="Calibri"/>
      <family val="2"/>
      <scheme val="minor"/>
    </font>
    <font>
      <sz val="12"/>
      <name val=".VnTime"/>
      <family val="2"/>
    </font>
    <font>
      <sz val="10"/>
      <name val="Arial"/>
      <family val="2"/>
    </font>
    <font>
      <b/>
      <sz val="12"/>
      <name val="Arial"/>
      <family val="2"/>
    </font>
    <font>
      <sz val="10"/>
      <name val="??"/>
      <family val="3"/>
    </font>
    <font>
      <b/>
      <sz val="10"/>
      <color indexed="10"/>
      <name val="Arial"/>
      <family val="2"/>
    </font>
    <font>
      <b/>
      <sz val="10"/>
      <color indexed="8"/>
      <name val="Arial"/>
      <family val="2"/>
    </font>
    <font>
      <i/>
      <sz val="12"/>
      <name val="Times New Roman"/>
      <family val="1"/>
      <charset val="163"/>
    </font>
    <font>
      <b/>
      <sz val="12"/>
      <name val="Times New Roman"/>
      <family val="1"/>
      <charset val="163"/>
    </font>
    <font>
      <sz val="12"/>
      <name val="Times New Roman"/>
      <family val="1"/>
      <charset val="163"/>
    </font>
    <font>
      <b/>
      <sz val="12"/>
      <name val="Times New Roman"/>
      <family val="1"/>
    </font>
    <font>
      <sz val="12"/>
      <name val="Times New Roman"/>
      <family val="1"/>
    </font>
    <font>
      <i/>
      <sz val="12"/>
      <name val="Times New Roman"/>
      <family val="1"/>
    </font>
    <font>
      <sz val="10"/>
      <name val="MS Sans Serif"/>
      <family val="2"/>
    </font>
    <font>
      <sz val="13"/>
      <name val="VnTime"/>
    </font>
    <font>
      <sz val="12"/>
      <name val=".VnArial"/>
      <family val="2"/>
    </font>
    <font>
      <b/>
      <sz val="14"/>
      <name val="Times New Roman"/>
      <family val="1"/>
    </font>
    <font>
      <b/>
      <sz val="13"/>
      <name val="Times New Roman"/>
      <family val="1"/>
    </font>
    <font>
      <sz val="14"/>
      <name val="Times New Roman"/>
      <family val="1"/>
    </font>
    <font>
      <sz val="10"/>
      <name val="Times New Roman"/>
      <family val="1"/>
    </font>
    <font>
      <b/>
      <sz val="10"/>
      <name val="Times New Roman"/>
      <family val="1"/>
    </font>
    <font>
      <i/>
      <sz val="14"/>
      <name val="Times New Roman"/>
      <family val="1"/>
    </font>
    <font>
      <i/>
      <sz val="10"/>
      <name val="Times New Roman"/>
      <family val="1"/>
    </font>
    <font>
      <i/>
      <sz val="9"/>
      <name val="Times New Roman"/>
      <family val="1"/>
    </font>
    <font>
      <i/>
      <sz val="11"/>
      <name val="Times New Roman"/>
      <family val="1"/>
    </font>
    <font>
      <i/>
      <sz val="8"/>
      <name val="Times New Roman"/>
      <family val="1"/>
    </font>
    <font>
      <sz val="13"/>
      <name val="Times New Roman"/>
      <family val="1"/>
    </font>
    <font>
      <sz val="11"/>
      <name val="Times New Roman"/>
      <family val="1"/>
    </font>
    <font>
      <i/>
      <sz val="13"/>
      <name val="Times New Roman"/>
      <family val="1"/>
    </font>
    <font>
      <sz val="7"/>
      <name val="Times New Roman"/>
      <family val="1"/>
    </font>
    <font>
      <b/>
      <sz val="11"/>
      <name val="Times New Roman"/>
      <family val="1"/>
    </font>
    <font>
      <b/>
      <u/>
      <sz val="12"/>
      <name val="Times New Roman"/>
      <family val="1"/>
    </font>
    <font>
      <sz val="9"/>
      <name val="Times New Roman"/>
      <family val="1"/>
    </font>
    <font>
      <b/>
      <vertAlign val="superscript"/>
      <sz val="12"/>
      <name val="Times New Roman"/>
      <family val="1"/>
    </font>
    <font>
      <i/>
      <vertAlign val="superscript"/>
      <sz val="12"/>
      <name val="Times New Roman"/>
      <family val="1"/>
    </font>
    <font>
      <vertAlign val="superscript"/>
      <sz val="12"/>
      <name val="Times New Roman"/>
      <family val="1"/>
    </font>
    <font>
      <sz val="12"/>
      <name val=".VnArial Narrow"/>
      <family val="2"/>
    </font>
    <font>
      <b/>
      <u/>
      <sz val="11"/>
      <name val="Times New Roman"/>
      <family val="1"/>
    </font>
    <font>
      <i/>
      <sz val="12"/>
      <color indexed="8"/>
      <name val="Times New Roman"/>
      <family val="1"/>
    </font>
    <font>
      <b/>
      <sz val="11"/>
      <color indexed="8"/>
      <name val="Times New Roman"/>
      <family val="1"/>
    </font>
    <font>
      <sz val="12"/>
      <color rgb="FFFF0000"/>
      <name val="Times New Roman"/>
      <family val="1"/>
    </font>
    <font>
      <sz val="10"/>
      <color rgb="FFFF0000"/>
      <name val="Times New Roman"/>
      <family val="1"/>
    </font>
    <font>
      <b/>
      <sz val="10"/>
      <color theme="1"/>
      <name val="Times New Roman"/>
      <family val="1"/>
    </font>
    <font>
      <sz val="12"/>
      <color rgb="FF000000"/>
      <name val="Times New Roman"/>
      <family val="1"/>
    </font>
    <font>
      <sz val="12"/>
      <name val=".VnTime"/>
      <family val="2"/>
    </font>
    <font>
      <sz val="11"/>
      <color rgb="FF000000"/>
      <name val="Calibri"/>
      <family val="2"/>
      <scheme val="minor"/>
    </font>
    <font>
      <sz val="12"/>
      <color rgb="FF000000"/>
      <name val="Times New Roman"/>
      <family val="1"/>
      <charset val="163"/>
    </font>
    <font>
      <b/>
      <i/>
      <sz val="12"/>
      <name val="Times New Roman"/>
      <family val="1"/>
      <charset val="163"/>
    </font>
    <font>
      <b/>
      <sz val="12"/>
      <color rgb="FF000000"/>
      <name val="Times New Roman"/>
      <family val="1"/>
    </font>
    <font>
      <b/>
      <sz val="10"/>
      <color rgb="FFFF0000"/>
      <name val="Times New Roman"/>
      <family val="1"/>
    </font>
    <font>
      <sz val="9"/>
      <color indexed="81"/>
      <name val="Tahoma"/>
      <family val="2"/>
    </font>
    <font>
      <sz val="8"/>
      <color indexed="81"/>
      <name val="Times New Roman"/>
      <family val="1"/>
    </font>
    <font>
      <b/>
      <sz val="8"/>
      <name val="Times New Roman"/>
      <family val="1"/>
    </font>
    <font>
      <b/>
      <sz val="12"/>
      <color indexed="10"/>
      <name val="Times New Roman"/>
      <family val="1"/>
    </font>
    <font>
      <i/>
      <sz val="12"/>
      <color rgb="FF000000"/>
      <name val="Times New Roman"/>
      <family val="1"/>
    </font>
    <font>
      <b/>
      <i/>
      <sz val="9"/>
      <name val="Times New Roman"/>
      <family val="1"/>
    </font>
    <font>
      <b/>
      <sz val="10"/>
      <color indexed="8"/>
      <name val="Times New Roman"/>
      <family val="1"/>
    </font>
    <font>
      <b/>
      <sz val="10"/>
      <color indexed="12"/>
      <name val="Times New Roman"/>
      <family val="1"/>
    </font>
    <font>
      <i/>
      <sz val="10"/>
      <color indexed="8"/>
      <name val="Times New Roman"/>
      <family val="1"/>
    </font>
    <font>
      <sz val="10"/>
      <color indexed="8"/>
      <name val="Times New Roman"/>
      <family val="1"/>
    </font>
    <font>
      <sz val="10"/>
      <color theme="1"/>
      <name val="Times New Roman"/>
      <family val="1"/>
    </font>
    <font>
      <sz val="8"/>
      <color rgb="FF000000"/>
      <name val="Times-Roman"/>
    </font>
    <font>
      <sz val="11"/>
      <name val="Calibri"/>
      <family val="2"/>
    </font>
    <font>
      <b/>
      <sz val="12"/>
      <color rgb="FF000000"/>
      <name val="Times New Roman"/>
      <family val="1"/>
      <charset val="163"/>
    </font>
    <font>
      <sz val="12"/>
      <name val="Calibri"/>
      <family val="2"/>
      <charset val="163"/>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s>
  <borders count="3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indexed="64"/>
      </bottom>
      <diagonal/>
    </border>
  </borders>
  <cellStyleXfs count="17">
    <xf numFmtId="0" fontId="0" fillId="0" borderId="0"/>
    <xf numFmtId="0" fontId="3" fillId="0" borderId="0"/>
    <xf numFmtId="0" fontId="4" fillId="0" borderId="1" applyNumberFormat="0" applyAlignment="0" applyProtection="0">
      <alignment horizontal="left" vertical="center"/>
    </xf>
    <xf numFmtId="0" fontId="4" fillId="0" borderId="2">
      <alignment horizontal="left" vertical="center"/>
    </xf>
    <xf numFmtId="0" fontId="2" fillId="0" borderId="0"/>
    <xf numFmtId="0" fontId="16" fillId="0" borderId="0"/>
    <xf numFmtId="0" fontId="14" fillId="0" borderId="0"/>
    <xf numFmtId="0" fontId="15" fillId="0" borderId="0"/>
    <xf numFmtId="0" fontId="2" fillId="0" borderId="0"/>
    <xf numFmtId="0" fontId="37" fillId="0" borderId="0"/>
    <xf numFmtId="0" fontId="1" fillId="0" borderId="0"/>
    <xf numFmtId="168" fontId="1" fillId="0" borderId="0" applyFont="0" applyFill="0" applyBorder="0" applyAlignment="0" applyProtection="0"/>
    <xf numFmtId="0" fontId="2" fillId="0" borderId="0"/>
    <xf numFmtId="164" fontId="45" fillId="0" borderId="0" applyFont="0" applyFill="0" applyBorder="0" applyAlignment="0" applyProtection="0"/>
    <xf numFmtId="0" fontId="46" fillId="0" borderId="0"/>
    <xf numFmtId="0" fontId="3" fillId="0" borderId="0"/>
    <xf numFmtId="174" fontId="3" fillId="0" borderId="0" applyFont="0" applyFill="0" applyBorder="0" applyAlignment="0" applyProtection="0"/>
  </cellStyleXfs>
  <cellXfs count="549">
    <xf numFmtId="0" fontId="0" fillId="0" borderId="0" xfId="0"/>
    <xf numFmtId="0" fontId="5" fillId="2" borderId="0" xfId="1" applyFont="1" applyFill="1"/>
    <xf numFmtId="0" fontId="3" fillId="0" borderId="0" xfId="1"/>
    <xf numFmtId="0" fontId="3" fillId="2" borderId="0" xfId="1" applyFill="1"/>
    <xf numFmtId="0" fontId="3" fillId="3" borderId="3" xfId="1" applyFill="1" applyBorder="1"/>
    <xf numFmtId="0" fontId="6" fillId="4" borderId="4" xfId="1" applyFont="1" applyFill="1" applyBorder="1" applyAlignment="1">
      <alignment horizontal="center"/>
    </xf>
    <xf numFmtId="0" fontId="7" fillId="5" borderId="5" xfId="1" applyFont="1" applyFill="1" applyBorder="1" applyAlignment="1">
      <alignment horizontal="center"/>
    </xf>
    <xf numFmtId="0" fontId="6" fillId="4" borderId="5" xfId="1" applyFont="1" applyFill="1" applyBorder="1" applyAlignment="1">
      <alignment horizontal="center"/>
    </xf>
    <xf numFmtId="0" fontId="6" fillId="4" borderId="6" xfId="1" applyFont="1" applyFill="1" applyBorder="1" applyAlignment="1">
      <alignment horizontal="center"/>
    </xf>
    <xf numFmtId="0" fontId="3" fillId="3" borderId="7" xfId="1" applyFill="1" applyBorder="1"/>
    <xf numFmtId="0" fontId="3" fillId="3" borderId="8" xfId="1" applyFill="1" applyBorder="1"/>
    <xf numFmtId="0" fontId="12" fillId="0" borderId="11" xfId="7" applyFont="1" applyBorder="1" applyAlignment="1">
      <alignment horizontal="center" vertical="center" wrapText="1"/>
    </xf>
    <xf numFmtId="165" fontId="12" fillId="0" borderId="11" xfId="7" applyNumberFormat="1" applyFont="1" applyBorder="1" applyAlignment="1">
      <alignment vertical="center" wrapText="1"/>
    </xf>
    <xf numFmtId="0" fontId="11" fillId="0" borderId="0" xfId="5" applyFont="1" applyAlignment="1">
      <alignment horizontal="right"/>
    </xf>
    <xf numFmtId="0" fontId="27" fillId="0" borderId="0" xfId="0" applyFont="1" applyAlignment="1">
      <alignment horizontal="center"/>
    </xf>
    <xf numFmtId="0" fontId="27" fillId="0" borderId="0" xfId="0" applyFont="1"/>
    <xf numFmtId="0" fontId="29" fillId="0" borderId="0" xfId="0" applyFont="1" applyAlignment="1">
      <alignment horizontal="center"/>
    </xf>
    <xf numFmtId="0" fontId="29" fillId="0" borderId="0" xfId="0" applyFont="1"/>
    <xf numFmtId="0" fontId="29" fillId="0" borderId="0" xfId="0" applyFont="1" applyAlignment="1">
      <alignment horizontal="right"/>
    </xf>
    <xf numFmtId="0" fontId="12" fillId="0" borderId="0" xfId="4" applyFont="1" applyAlignment="1">
      <alignment vertical="center"/>
    </xf>
    <xf numFmtId="0" fontId="12" fillId="0" borderId="15" xfId="4" applyFont="1" applyBorder="1" applyAlignment="1">
      <alignment vertical="center"/>
    </xf>
    <xf numFmtId="0" fontId="13" fillId="0" borderId="0" xfId="4" applyFont="1" applyAlignment="1">
      <alignment horizontal="right" vertical="center"/>
    </xf>
    <xf numFmtId="0" fontId="11" fillId="0" borderId="11" xfId="7" applyFont="1" applyBorder="1" applyAlignment="1">
      <alignment horizontal="center" vertical="center" wrapText="1"/>
    </xf>
    <xf numFmtId="165" fontId="11" fillId="0" borderId="11" xfId="7" applyNumberFormat="1" applyFont="1" applyBorder="1" applyAlignment="1">
      <alignment vertical="center" wrapText="1"/>
    </xf>
    <xf numFmtId="49" fontId="11" fillId="0" borderId="0" xfId="5" applyNumberFormat="1" applyFont="1"/>
    <xf numFmtId="0" fontId="11" fillId="0" borderId="0" xfId="5" applyFont="1"/>
    <xf numFmtId="0" fontId="12" fillId="0" borderId="0" xfId="5" applyFont="1"/>
    <xf numFmtId="49" fontId="19" fillId="0" borderId="0" xfId="5" applyNumberFormat="1" applyFont="1"/>
    <xf numFmtId="49" fontId="12" fillId="0" borderId="0" xfId="5" applyNumberFormat="1" applyFont="1"/>
    <xf numFmtId="0" fontId="12" fillId="0" borderId="11" xfId="5" applyFont="1" applyBorder="1"/>
    <xf numFmtId="0" fontId="12" fillId="0" borderId="13" xfId="5" applyFont="1" applyBorder="1"/>
    <xf numFmtId="0" fontId="13" fillId="0" borderId="0" xfId="5" applyFont="1"/>
    <xf numFmtId="0" fontId="11" fillId="0" borderId="0" xfId="5" applyFont="1" applyAlignment="1">
      <alignment horizontal="center"/>
    </xf>
    <xf numFmtId="0" fontId="19" fillId="0" borderId="0" xfId="5" applyFont="1"/>
    <xf numFmtId="0" fontId="13" fillId="0" borderId="0" xfId="5" applyFont="1" applyAlignment="1">
      <alignment horizontal="center"/>
    </xf>
    <xf numFmtId="0" fontId="13" fillId="0" borderId="0" xfId="5" applyFont="1" applyAlignment="1">
      <alignment horizontal="right"/>
    </xf>
    <xf numFmtId="0" fontId="12" fillId="0" borderId="0" xfId="5" applyFont="1" applyAlignment="1">
      <alignment horizontal="right"/>
    </xf>
    <xf numFmtId="0" fontId="17" fillId="0" borderId="0" xfId="5" applyFont="1" applyAlignment="1">
      <alignment vertical="center"/>
    </xf>
    <xf numFmtId="0" fontId="12" fillId="0" borderId="10" xfId="5" applyFont="1" applyBorder="1" applyAlignment="1">
      <alignment horizontal="center"/>
    </xf>
    <xf numFmtId="0" fontId="11" fillId="0" borderId="11" xfId="5" applyFont="1" applyBorder="1" applyAlignment="1">
      <alignment horizontal="left"/>
    </xf>
    <xf numFmtId="0" fontId="12" fillId="0" borderId="11" xfId="5" applyFont="1" applyBorder="1" applyAlignment="1">
      <alignment horizontal="center"/>
    </xf>
    <xf numFmtId="0" fontId="12" fillId="0" borderId="13" xfId="5" applyFont="1" applyBorder="1" applyAlignment="1">
      <alignment horizontal="center"/>
    </xf>
    <xf numFmtId="0" fontId="20" fillId="0" borderId="17" xfId="5" applyFont="1" applyBorder="1"/>
    <xf numFmtId="0" fontId="33" fillId="0" borderId="17" xfId="5" applyFont="1" applyBorder="1"/>
    <xf numFmtId="0" fontId="12" fillId="0" borderId="17" xfId="5" applyFont="1" applyBorder="1"/>
    <xf numFmtId="0" fontId="20" fillId="0" borderId="0" xfId="5" applyFont="1"/>
    <xf numFmtId="0" fontId="12" fillId="0" borderId="12" xfId="5" applyFont="1" applyBorder="1" applyAlignment="1">
      <alignment horizontal="center"/>
    </xf>
    <xf numFmtId="0" fontId="11" fillId="0" borderId="0" xfId="5" applyFont="1" applyAlignment="1">
      <alignment vertical="center"/>
    </xf>
    <xf numFmtId="0" fontId="11" fillId="0" borderId="9" xfId="5" applyFont="1" applyBorder="1" applyAlignment="1">
      <alignment horizontal="center"/>
    </xf>
    <xf numFmtId="0" fontId="11" fillId="0" borderId="11" xfId="5" applyFont="1" applyBorder="1" applyAlignment="1">
      <alignment horizontal="center"/>
    </xf>
    <xf numFmtId="0" fontId="12" fillId="0" borderId="12" xfId="5" applyFont="1" applyBorder="1"/>
    <xf numFmtId="0" fontId="31" fillId="0" borderId="0" xfId="5" applyFont="1" applyAlignment="1">
      <alignment vertical="center"/>
    </xf>
    <xf numFmtId="0" fontId="28" fillId="0" borderId="0" xfId="0" applyFont="1"/>
    <xf numFmtId="0" fontId="31" fillId="0" borderId="0" xfId="0" applyFont="1" applyAlignment="1">
      <alignment horizontal="right"/>
    </xf>
    <xf numFmtId="0" fontId="28" fillId="0" borderId="0" xfId="9" applyFont="1" applyAlignment="1">
      <alignment vertical="center"/>
    </xf>
    <xf numFmtId="0" fontId="28" fillId="0" borderId="0" xfId="9" applyFont="1"/>
    <xf numFmtId="0" fontId="31" fillId="0" borderId="0" xfId="9" applyFont="1"/>
    <xf numFmtId="167" fontId="31" fillId="0" borderId="0" xfId="9" applyNumberFormat="1" applyFont="1" applyAlignment="1">
      <alignment horizontal="center" vertical="center" wrapText="1"/>
    </xf>
    <xf numFmtId="167" fontId="31" fillId="0" borderId="0" xfId="9" applyNumberFormat="1" applyFont="1" applyAlignment="1">
      <alignment vertical="center" wrapText="1"/>
    </xf>
    <xf numFmtId="0" fontId="31" fillId="0" borderId="11" xfId="9" applyFont="1" applyBorder="1"/>
    <xf numFmtId="0" fontId="25" fillId="0" borderId="0" xfId="9" applyFont="1"/>
    <xf numFmtId="0" fontId="28" fillId="0" borderId="0" xfId="9" applyFont="1" applyAlignment="1">
      <alignment vertical="center" wrapText="1"/>
    </xf>
    <xf numFmtId="167" fontId="28" fillId="0" borderId="0" xfId="9" applyNumberFormat="1" applyFont="1"/>
    <xf numFmtId="167" fontId="28" fillId="0" borderId="0" xfId="9" applyNumberFormat="1" applyFont="1" applyAlignment="1">
      <alignment horizontal="justify" vertical="center"/>
    </xf>
    <xf numFmtId="0" fontId="42" fillId="0" borderId="0" xfId="0" applyFont="1" applyAlignment="1">
      <alignment vertical="center"/>
    </xf>
    <xf numFmtId="0" fontId="18" fillId="0" borderId="11" xfId="0" applyFont="1" applyBorder="1" applyAlignment="1">
      <alignment horizontal="justify" vertical="center" wrapText="1"/>
    </xf>
    <xf numFmtId="0" fontId="27" fillId="0" borderId="11" xfId="0" applyFont="1" applyBorder="1" applyAlignment="1">
      <alignment vertical="center"/>
    </xf>
    <xf numFmtId="167" fontId="31" fillId="0" borderId="11" xfId="9" applyNumberFormat="1" applyFont="1" applyBorder="1" applyAlignment="1">
      <alignment horizontal="center" vertical="center"/>
    </xf>
    <xf numFmtId="167" fontId="28" fillId="0" borderId="13" xfId="9" applyNumberFormat="1" applyFont="1" applyBorder="1" applyAlignment="1">
      <alignment horizontal="justify" vertical="center"/>
    </xf>
    <xf numFmtId="0" fontId="28" fillId="0" borderId="13" xfId="9" applyFont="1" applyBorder="1"/>
    <xf numFmtId="0" fontId="13" fillId="0" borderId="0" xfId="5" applyFont="1" applyAlignment="1">
      <alignment horizontal="right" vertical="center"/>
    </xf>
    <xf numFmtId="0" fontId="11" fillId="0" borderId="0" xfId="5" applyFont="1" applyAlignment="1">
      <alignment horizontal="right" vertical="center"/>
    </xf>
    <xf numFmtId="0" fontId="17" fillId="0" borderId="0" xfId="5" applyFont="1" applyAlignment="1">
      <alignment horizontal="right" vertical="center"/>
    </xf>
    <xf numFmtId="0" fontId="12" fillId="0" borderId="0" xfId="5" applyFont="1" applyAlignment="1">
      <alignment vertical="center"/>
    </xf>
    <xf numFmtId="0" fontId="12" fillId="0" borderId="0" xfId="5" applyFont="1" applyAlignment="1">
      <alignment horizontal="center" vertical="center"/>
    </xf>
    <xf numFmtId="0" fontId="12" fillId="0" borderId="0" xfId="5" applyFont="1" applyAlignment="1">
      <alignment horizontal="right" vertical="center"/>
    </xf>
    <xf numFmtId="0" fontId="13" fillId="0" borderId="0" xfId="5" applyFont="1" applyAlignment="1">
      <alignment vertical="center"/>
    </xf>
    <xf numFmtId="0" fontId="11" fillId="0" borderId="0" xfId="5" applyFont="1" applyAlignment="1">
      <alignment horizontal="center" vertical="center"/>
    </xf>
    <xf numFmtId="0" fontId="11" fillId="0" borderId="9" xfId="5" applyFont="1" applyBorder="1" applyAlignment="1">
      <alignment horizontal="center" vertical="center"/>
    </xf>
    <xf numFmtId="0" fontId="11" fillId="0" borderId="11" xfId="5" applyFont="1" applyBorder="1" applyAlignment="1">
      <alignment horizontal="left" vertical="center"/>
    </xf>
    <xf numFmtId="0" fontId="12" fillId="0" borderId="11" xfId="5" applyFont="1" applyBorder="1" applyAlignment="1">
      <alignment horizontal="left" vertical="center"/>
    </xf>
    <xf numFmtId="0" fontId="12" fillId="0" borderId="11" xfId="5" applyFont="1" applyBorder="1" applyAlignment="1">
      <alignment vertical="center"/>
    </xf>
    <xf numFmtId="0" fontId="12" fillId="0" borderId="13" xfId="5" applyFont="1" applyBorder="1" applyAlignment="1">
      <alignment horizontal="center" vertical="center"/>
    </xf>
    <xf numFmtId="0" fontId="12" fillId="0" borderId="13" xfId="5" applyFont="1" applyBorder="1" applyAlignment="1">
      <alignment vertical="center"/>
    </xf>
    <xf numFmtId="0" fontId="12" fillId="0" borderId="17" xfId="5" applyFont="1" applyBorder="1" applyAlignment="1">
      <alignment vertical="center"/>
    </xf>
    <xf numFmtId="0" fontId="11" fillId="0" borderId="12" xfId="0" applyFont="1" applyBorder="1" applyAlignment="1">
      <alignment horizontal="center" vertical="center" wrapText="1"/>
    </xf>
    <xf numFmtId="167" fontId="28" fillId="0" borderId="12" xfId="9" applyNumberFormat="1" applyFont="1" applyBorder="1" applyAlignment="1">
      <alignment horizontal="center" vertical="center" wrapText="1"/>
    </xf>
    <xf numFmtId="0" fontId="17" fillId="0" borderId="0" xfId="4" applyFont="1" applyAlignment="1">
      <alignment vertical="center"/>
    </xf>
    <xf numFmtId="0" fontId="26" fillId="0" borderId="12" xfId="4" applyFont="1" applyBorder="1" applyAlignment="1">
      <alignment horizontal="center" vertical="center"/>
    </xf>
    <xf numFmtId="166" fontId="26" fillId="0" borderId="12" xfId="4" quotePrefix="1" applyNumberFormat="1" applyFont="1" applyBorder="1" applyAlignment="1">
      <alignment horizontal="center" vertical="center"/>
    </xf>
    <xf numFmtId="166" fontId="26" fillId="0" borderId="12" xfId="4" applyNumberFormat="1" applyFont="1" applyBorder="1" applyAlignment="1">
      <alignment horizontal="center" vertical="center"/>
    </xf>
    <xf numFmtId="0" fontId="26" fillId="0" borderId="0" xfId="4" applyFont="1" applyAlignment="1">
      <alignment vertical="center"/>
    </xf>
    <xf numFmtId="0" fontId="30" fillId="0" borderId="0" xfId="4" applyFont="1" applyAlignment="1">
      <alignment vertical="center"/>
    </xf>
    <xf numFmtId="0" fontId="13" fillId="0" borderId="0" xfId="4" applyFont="1" applyAlignment="1">
      <alignment vertical="center"/>
    </xf>
    <xf numFmtId="0" fontId="11" fillId="0" borderId="0" xfId="6" applyFont="1" applyAlignment="1">
      <alignment horizontal="center" vertical="center"/>
    </xf>
    <xf numFmtId="0" fontId="11" fillId="0" borderId="0" xfId="6" applyFont="1" applyAlignment="1">
      <alignment vertical="center"/>
    </xf>
    <xf numFmtId="0" fontId="11" fillId="0" borderId="0" xfId="4" applyFont="1" applyAlignment="1">
      <alignment vertical="center"/>
    </xf>
    <xf numFmtId="0" fontId="19" fillId="0" borderId="0" xfId="4" applyFont="1" applyAlignment="1">
      <alignment vertical="center"/>
    </xf>
    <xf numFmtId="0" fontId="24" fillId="0" borderId="0" xfId="4" applyFont="1" applyAlignment="1">
      <alignment vertical="center"/>
    </xf>
    <xf numFmtId="49" fontId="11" fillId="0" borderId="11" xfId="4" applyNumberFormat="1" applyFont="1" applyBorder="1" applyAlignment="1">
      <alignment horizontal="center" vertical="center" wrapText="1"/>
    </xf>
    <xf numFmtId="49" fontId="11" fillId="0" borderId="11" xfId="8" applyNumberFormat="1" applyFont="1" applyBorder="1" applyAlignment="1">
      <alignment horizontal="left" vertical="center" wrapText="1"/>
    </xf>
    <xf numFmtId="0" fontId="10" fillId="6" borderId="0" xfId="0" applyFont="1" applyFill="1" applyAlignment="1">
      <alignment vertical="center"/>
    </xf>
    <xf numFmtId="0" fontId="11" fillId="6" borderId="0" xfId="0" applyFont="1" applyFill="1" applyAlignment="1">
      <alignment vertical="center"/>
    </xf>
    <xf numFmtId="49" fontId="10" fillId="0" borderId="11" xfId="12" applyNumberFormat="1" applyFont="1" applyBorder="1" applyAlignment="1">
      <alignment vertical="center" wrapText="1"/>
    </xf>
    <xf numFmtId="49" fontId="8" fillId="0" borderId="11" xfId="12" applyNumberFormat="1" applyFont="1" applyBorder="1" applyAlignment="1">
      <alignment vertical="center" wrapText="1"/>
    </xf>
    <xf numFmtId="0" fontId="18" fillId="0" borderId="11" xfId="0" applyFont="1" applyBorder="1" applyAlignment="1">
      <alignment horizontal="center" vertical="center"/>
    </xf>
    <xf numFmtId="0" fontId="17"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26" fillId="0" borderId="12" xfId="0" applyFont="1" applyBorder="1" applyAlignment="1">
      <alignment horizontal="center" vertical="center"/>
    </xf>
    <xf numFmtId="166" fontId="26" fillId="0" borderId="12" xfId="0" quotePrefix="1" applyNumberFormat="1" applyFont="1" applyBorder="1" applyAlignment="1">
      <alignment horizontal="center" vertical="center"/>
    </xf>
    <xf numFmtId="0" fontId="26" fillId="0" borderId="12" xfId="0" quotePrefix="1" applyFont="1" applyBorder="1" applyAlignment="1">
      <alignment horizontal="center" vertical="center"/>
    </xf>
    <xf numFmtId="0" fontId="26" fillId="0" borderId="0" xfId="0" applyFont="1" applyAlignment="1">
      <alignment vertical="center"/>
    </xf>
    <xf numFmtId="0" fontId="11" fillId="0" borderId="9" xfId="0" applyFont="1" applyBorder="1" applyAlignment="1">
      <alignment horizontal="center" vertical="center"/>
    </xf>
    <xf numFmtId="0" fontId="11" fillId="0" borderId="9" xfId="0" applyFont="1" applyBorder="1" applyAlignment="1">
      <alignment vertical="center"/>
    </xf>
    <xf numFmtId="0" fontId="12" fillId="0" borderId="14" xfId="0" applyFont="1" applyBorder="1" applyAlignment="1">
      <alignment vertical="center"/>
    </xf>
    <xf numFmtId="0" fontId="18" fillId="0" borderId="11" xfId="0" applyFont="1" applyBorder="1" applyAlignment="1">
      <alignment vertical="center"/>
    </xf>
    <xf numFmtId="0" fontId="12" fillId="0" borderId="11" xfId="0" applyFont="1" applyBorder="1" applyAlignment="1">
      <alignment vertical="center"/>
    </xf>
    <xf numFmtId="0" fontId="18" fillId="0" borderId="11" xfId="0" applyFont="1" applyBorder="1" applyAlignment="1">
      <alignment vertical="center" wrapText="1"/>
    </xf>
    <xf numFmtId="0" fontId="11" fillId="0" borderId="11" xfId="0" applyFont="1" applyBorder="1" applyAlignment="1">
      <alignment horizontal="center" vertical="center"/>
    </xf>
    <xf numFmtId="0" fontId="11" fillId="0" borderId="11" xfId="0" applyFont="1" applyBorder="1" applyAlignment="1">
      <alignment vertical="center"/>
    </xf>
    <xf numFmtId="0" fontId="27" fillId="0" borderId="11" xfId="0" applyFont="1" applyBorder="1" applyAlignment="1">
      <alignment horizontal="center" vertical="center"/>
    </xf>
    <xf numFmtId="0" fontId="29" fillId="0" borderId="11" xfId="0" applyFont="1" applyBorder="1" applyAlignment="1">
      <alignment horizontal="center" vertical="center"/>
    </xf>
    <xf numFmtId="0" fontId="29" fillId="0" borderId="11" xfId="0" applyFont="1" applyBorder="1" applyAlignment="1">
      <alignment vertical="center"/>
    </xf>
    <xf numFmtId="0" fontId="11" fillId="0" borderId="11" xfId="0" applyFont="1" applyBorder="1" applyAlignment="1">
      <alignment horizontal="left" vertical="center"/>
    </xf>
    <xf numFmtId="0" fontId="32" fillId="0" borderId="11" xfId="0" applyFont="1" applyBorder="1" applyAlignment="1">
      <alignment horizontal="center" vertical="center"/>
    </xf>
    <xf numFmtId="0" fontId="12" fillId="0" borderId="13" xfId="0" applyFont="1" applyBorder="1" applyAlignment="1">
      <alignment vertical="center"/>
    </xf>
    <xf numFmtId="0" fontId="21" fillId="0" borderId="13" xfId="0" applyFont="1" applyBorder="1" applyAlignment="1">
      <alignment horizontal="center" vertical="center"/>
    </xf>
    <xf numFmtId="0" fontId="12" fillId="0" borderId="16" xfId="0" applyFont="1" applyBorder="1" applyAlignment="1">
      <alignment vertical="center"/>
    </xf>
    <xf numFmtId="0" fontId="21" fillId="0" borderId="0" xfId="0" applyFont="1" applyAlignment="1">
      <alignment horizontal="center" vertical="center"/>
    </xf>
    <xf numFmtId="0" fontId="23" fillId="0" borderId="0" xfId="0" applyFont="1" applyAlignment="1">
      <alignment vertical="center"/>
    </xf>
    <xf numFmtId="0" fontId="20" fillId="0" borderId="0" xfId="0" applyFont="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11" fillId="0" borderId="19" xfId="0" applyFont="1" applyBorder="1" applyAlignment="1">
      <alignment horizontal="left" vertical="center" wrapText="1"/>
    </xf>
    <xf numFmtId="0" fontId="41" fillId="0" borderId="0" xfId="0" applyFont="1" applyAlignment="1">
      <alignment vertical="center"/>
    </xf>
    <xf numFmtId="0" fontId="11" fillId="0" borderId="11" xfId="5" applyFont="1" applyBorder="1"/>
    <xf numFmtId="167" fontId="31" fillId="0" borderId="10" xfId="9" applyNumberFormat="1" applyFont="1" applyBorder="1" applyAlignment="1">
      <alignment horizontal="center" vertical="center"/>
    </xf>
    <xf numFmtId="167" fontId="38" fillId="0" borderId="10" xfId="9" applyNumberFormat="1" applyFont="1" applyBorder="1" applyAlignment="1">
      <alignment horizontal="center" vertical="center"/>
    </xf>
    <xf numFmtId="167" fontId="31" fillId="0" borderId="12" xfId="9" applyNumberFormat="1" applyFont="1" applyBorder="1" applyAlignment="1">
      <alignment horizontal="center" vertical="center" wrapText="1"/>
    </xf>
    <xf numFmtId="0" fontId="31" fillId="0" borderId="12" xfId="9" applyFont="1" applyBorder="1" applyAlignment="1">
      <alignment horizontal="center" vertical="center" wrapText="1"/>
    </xf>
    <xf numFmtId="167" fontId="28" fillId="0" borderId="12" xfId="9" applyNumberFormat="1" applyFont="1" applyBorder="1" applyAlignment="1">
      <alignment vertical="center" wrapText="1"/>
    </xf>
    <xf numFmtId="0" fontId="28" fillId="0" borderId="12" xfId="9" applyFont="1" applyBorder="1" applyAlignment="1">
      <alignment vertical="center" wrapText="1"/>
    </xf>
    <xf numFmtId="0" fontId="17" fillId="0" borderId="0" xfId="4" applyFont="1" applyAlignment="1">
      <alignment horizontal="center" vertical="center"/>
    </xf>
    <xf numFmtId="0" fontId="29" fillId="0" borderId="0" xfId="0" applyFont="1" applyAlignment="1">
      <alignment vertical="justify" wrapText="1"/>
    </xf>
    <xf numFmtId="0" fontId="12" fillId="0" borderId="0" xfId="0" applyFont="1" applyAlignment="1">
      <alignment vertical="center" wrapText="1"/>
    </xf>
    <xf numFmtId="164" fontId="27" fillId="0" borderId="0" xfId="13" applyFont="1"/>
    <xf numFmtId="164" fontId="27" fillId="0" borderId="0" xfId="13" applyFont="1" applyAlignment="1">
      <alignment horizontal="center"/>
    </xf>
    <xf numFmtId="164" fontId="29" fillId="0" borderId="0" xfId="13" applyFont="1" applyAlignment="1">
      <alignment vertical="justify" wrapText="1"/>
    </xf>
    <xf numFmtId="164" fontId="29" fillId="0" borderId="0" xfId="13" applyFont="1"/>
    <xf numFmtId="164" fontId="29" fillId="0" borderId="0" xfId="13" applyFont="1" applyAlignment="1">
      <alignment horizontal="center"/>
    </xf>
    <xf numFmtId="0" fontId="17" fillId="0" borderId="0" xfId="0" applyFont="1" applyAlignment="1">
      <alignment horizontal="center"/>
    </xf>
    <xf numFmtId="164" fontId="17" fillId="0" borderId="0" xfId="13" applyFont="1" applyAlignment="1">
      <alignment horizontal="center" wrapText="1"/>
    </xf>
    <xf numFmtId="0" fontId="19" fillId="0" borderId="0" xfId="0" applyFont="1"/>
    <xf numFmtId="0" fontId="17" fillId="0" borderId="0" xfId="0" applyFont="1"/>
    <xf numFmtId="164" fontId="17" fillId="0" borderId="0" xfId="13" applyFont="1" applyAlignment="1">
      <alignment horizontal="center"/>
    </xf>
    <xf numFmtId="0" fontId="10" fillId="6" borderId="11" xfId="0" applyFont="1" applyFill="1" applyBorder="1" applyAlignment="1">
      <alignment horizontal="center" vertical="center"/>
    </xf>
    <xf numFmtId="0" fontId="12" fillId="0" borderId="0" xfId="4" applyFont="1" applyAlignment="1">
      <alignment horizontal="center" vertical="center"/>
    </xf>
    <xf numFmtId="0" fontId="17" fillId="0" borderId="0" xfId="4" applyFont="1" applyAlignment="1">
      <alignment horizontal="left" vertical="center"/>
    </xf>
    <xf numFmtId="0" fontId="12" fillId="0" borderId="0" xfId="5" applyFont="1" applyAlignment="1">
      <alignment vertical="center" wrapText="1"/>
    </xf>
    <xf numFmtId="0" fontId="11" fillId="0" borderId="0" xfId="5" applyFont="1" applyAlignment="1">
      <alignment horizontal="center" vertical="center" wrapText="1"/>
    </xf>
    <xf numFmtId="0" fontId="13" fillId="0" borderId="0" xfId="5" applyFont="1" applyAlignment="1">
      <alignment horizontal="center" vertical="center" wrapText="1"/>
    </xf>
    <xf numFmtId="49" fontId="10" fillId="0" borderId="9" xfId="4" applyNumberFormat="1" applyFont="1" applyBorder="1" applyAlignment="1">
      <alignment horizontal="center" vertical="center"/>
    </xf>
    <xf numFmtId="49" fontId="9" fillId="0" borderId="9" xfId="4" applyNumberFormat="1" applyFont="1" applyBorder="1" applyAlignment="1">
      <alignment horizontal="center" vertical="center"/>
    </xf>
    <xf numFmtId="49" fontId="9" fillId="0" borderId="11" xfId="4" applyNumberFormat="1" applyFont="1" applyBorder="1" applyAlignment="1">
      <alignment horizontal="center" vertical="center"/>
    </xf>
    <xf numFmtId="49" fontId="9" fillId="0" borderId="11" xfId="4" applyNumberFormat="1" applyFont="1" applyBorder="1" applyAlignment="1">
      <alignment horizontal="left" vertical="center"/>
    </xf>
    <xf numFmtId="49" fontId="9" fillId="0" borderId="11" xfId="4" applyNumberFormat="1" applyFont="1" applyBorder="1" applyAlignment="1">
      <alignment horizontal="center" vertical="center" wrapText="1"/>
    </xf>
    <xf numFmtId="49" fontId="9" fillId="0" borderId="11" xfId="8" applyNumberFormat="1" applyFont="1" applyBorder="1" applyAlignment="1">
      <alignment vertical="center" wrapText="1"/>
    </xf>
    <xf numFmtId="49" fontId="10" fillId="0" borderId="11" xfId="8" quotePrefix="1" applyNumberFormat="1" applyFont="1" applyBorder="1" applyAlignment="1">
      <alignment vertical="center" wrapText="1"/>
    </xf>
    <xf numFmtId="49" fontId="10" fillId="0" borderId="11" xfId="4" applyNumberFormat="1" applyFont="1" applyBorder="1" applyAlignment="1">
      <alignment horizontal="center" vertical="center"/>
    </xf>
    <xf numFmtId="49" fontId="48" fillId="0" borderId="11" xfId="4" applyNumberFormat="1" applyFont="1" applyBorder="1" applyAlignment="1">
      <alignment horizontal="center" vertical="center"/>
    </xf>
    <xf numFmtId="0" fontId="9" fillId="0" borderId="11" xfId="8" applyFont="1" applyBorder="1" applyAlignment="1">
      <alignment vertical="center" wrapText="1"/>
    </xf>
    <xf numFmtId="0" fontId="9" fillId="6" borderId="11" xfId="0" applyFont="1" applyFill="1" applyBorder="1" applyAlignment="1">
      <alignment horizontal="center" vertical="center"/>
    </xf>
    <xf numFmtId="0" fontId="9" fillId="6" borderId="11" xfId="0" applyFont="1" applyFill="1" applyBorder="1" applyAlignment="1">
      <alignment vertical="center"/>
    </xf>
    <xf numFmtId="49" fontId="9" fillId="0" borderId="11" xfId="4" applyNumberFormat="1" applyFont="1" applyBorder="1" applyAlignment="1">
      <alignment vertical="center"/>
    </xf>
    <xf numFmtId="0" fontId="9" fillId="0" borderId="11" xfId="4" applyFont="1" applyBorder="1" applyAlignment="1">
      <alignment horizontal="center" vertical="center"/>
    </xf>
    <xf numFmtId="0" fontId="10" fillId="0" borderId="11" xfId="4" applyFont="1" applyBorder="1" applyAlignment="1">
      <alignment horizontal="center" vertical="center"/>
    </xf>
    <xf numFmtId="0" fontId="9" fillId="0" borderId="11" xfId="4" applyFont="1" applyBorder="1" applyAlignment="1">
      <alignment vertical="center"/>
    </xf>
    <xf numFmtId="0" fontId="10" fillId="0" borderId="11" xfId="4" applyFont="1" applyBorder="1" applyAlignment="1">
      <alignment horizontal="left" vertical="center"/>
    </xf>
    <xf numFmtId="0" fontId="9" fillId="0" borderId="11" xfId="4" applyFont="1" applyBorder="1" applyAlignment="1">
      <alignment vertical="center" wrapText="1"/>
    </xf>
    <xf numFmtId="0" fontId="9" fillId="0" borderId="11" xfId="4" applyFont="1" applyBorder="1" applyAlignment="1">
      <alignment horizontal="left" vertical="center"/>
    </xf>
    <xf numFmtId="0" fontId="10" fillId="0" borderId="11" xfId="4" applyFont="1" applyBorder="1" applyAlignment="1">
      <alignment vertical="center"/>
    </xf>
    <xf numFmtId="0" fontId="9" fillId="0" borderId="13" xfId="6" applyFont="1" applyBorder="1" applyAlignment="1">
      <alignment horizontal="center" vertical="center"/>
    </xf>
    <xf numFmtId="0" fontId="9" fillId="0" borderId="13" xfId="6" applyFont="1" applyBorder="1" applyAlignment="1">
      <alignment vertical="center"/>
    </xf>
    <xf numFmtId="169" fontId="10" fillId="0" borderId="11" xfId="13" applyNumberFormat="1" applyFont="1" applyBorder="1" applyAlignment="1">
      <alignment vertical="center"/>
    </xf>
    <xf numFmtId="169" fontId="47" fillId="0" borderId="11" xfId="13" applyNumberFormat="1" applyFont="1" applyBorder="1" applyAlignment="1">
      <alignment horizontal="right" vertical="top" wrapText="1" readingOrder="1"/>
    </xf>
    <xf numFmtId="169" fontId="10" fillId="0" borderId="11" xfId="13" applyNumberFormat="1" applyFont="1" applyBorder="1" applyAlignment="1"/>
    <xf numFmtId="169" fontId="10" fillId="0" borderId="11" xfId="13" applyNumberFormat="1" applyFont="1" applyBorder="1" applyAlignment="1">
      <alignment horizontal="center"/>
    </xf>
    <xf numFmtId="169" fontId="12" fillId="0" borderId="11" xfId="13" applyNumberFormat="1" applyFont="1" applyBorder="1" applyAlignment="1">
      <alignment vertical="center"/>
    </xf>
    <xf numFmtId="169" fontId="10" fillId="0" borderId="11" xfId="13" quotePrefix="1" applyNumberFormat="1" applyFont="1" applyBorder="1" applyAlignment="1">
      <alignment horizontal="center" vertical="center"/>
    </xf>
    <xf numFmtId="169" fontId="9" fillId="6" borderId="11" xfId="13" applyNumberFormat="1" applyFont="1" applyFill="1" applyBorder="1" applyAlignment="1">
      <alignment vertical="center"/>
    </xf>
    <xf numFmtId="169" fontId="10" fillId="6" borderId="11" xfId="13" applyNumberFormat="1" applyFont="1" applyFill="1" applyBorder="1" applyAlignment="1">
      <alignment vertical="center"/>
    </xf>
    <xf numFmtId="169" fontId="11" fillId="0" borderId="11" xfId="13" applyNumberFormat="1" applyFont="1" applyBorder="1" applyAlignment="1">
      <alignment vertical="center"/>
    </xf>
    <xf numFmtId="169" fontId="11" fillId="0" borderId="11" xfId="13" quotePrefix="1" applyNumberFormat="1" applyFont="1" applyBorder="1" applyAlignment="1">
      <alignment horizontal="center" vertical="center"/>
    </xf>
    <xf numFmtId="169" fontId="49" fillId="0" borderId="11" xfId="13" applyNumberFormat="1" applyFont="1" applyBorder="1" applyAlignment="1">
      <alignment horizontal="right" vertical="top" wrapText="1" readingOrder="1"/>
    </xf>
    <xf numFmtId="169" fontId="11" fillId="0" borderId="13" xfId="13" applyNumberFormat="1" applyFont="1" applyBorder="1" applyAlignment="1">
      <alignment vertical="center"/>
    </xf>
    <xf numFmtId="169" fontId="11" fillId="0" borderId="13" xfId="13" quotePrefix="1" applyNumberFormat="1" applyFont="1" applyBorder="1" applyAlignment="1">
      <alignment horizontal="center" vertical="center"/>
    </xf>
    <xf numFmtId="169" fontId="49" fillId="0" borderId="13" xfId="13" applyNumberFormat="1" applyFont="1" applyBorder="1" applyAlignment="1">
      <alignment horizontal="right" vertical="top" wrapText="1" readingOrder="1"/>
    </xf>
    <xf numFmtId="169" fontId="11" fillId="0" borderId="9" xfId="13" quotePrefix="1" applyNumberFormat="1" applyFont="1" applyBorder="1" applyAlignment="1">
      <alignment horizontal="center" vertical="center"/>
    </xf>
    <xf numFmtId="169" fontId="11" fillId="6" borderId="11" xfId="13" applyNumberFormat="1" applyFont="1" applyFill="1" applyBorder="1" applyAlignment="1">
      <alignment vertical="center"/>
    </xf>
    <xf numFmtId="170" fontId="12" fillId="0" borderId="15" xfId="4" applyNumberFormat="1" applyFont="1" applyBorder="1" applyAlignment="1">
      <alignment vertical="center"/>
    </xf>
    <xf numFmtId="0" fontId="13" fillId="0" borderId="0" xfId="4" applyFont="1" applyAlignment="1">
      <alignment vertical="center" wrapText="1"/>
    </xf>
    <xf numFmtId="0" fontId="12" fillId="0" borderId="0" xfId="4" applyFont="1" applyAlignment="1">
      <alignment vertical="center" wrapText="1"/>
    </xf>
    <xf numFmtId="0" fontId="31" fillId="0" borderId="14" xfId="4" applyFont="1" applyBorder="1" applyAlignment="1">
      <alignment horizontal="center" vertical="center" wrapText="1"/>
    </xf>
    <xf numFmtId="0" fontId="11" fillId="0" borderId="0" xfId="0" applyFont="1" applyAlignment="1">
      <alignment horizontal="center" vertical="center"/>
    </xf>
    <xf numFmtId="0" fontId="11" fillId="0" borderId="7" xfId="5" applyFont="1" applyBorder="1" applyAlignment="1">
      <alignment horizontal="center" vertical="center"/>
    </xf>
    <xf numFmtId="164" fontId="12" fillId="0" borderId="0" xfId="13" applyFont="1" applyAlignment="1">
      <alignment vertical="center" wrapText="1"/>
    </xf>
    <xf numFmtId="169" fontId="12" fillId="0" borderId="11" xfId="13" applyNumberFormat="1" applyFont="1" applyBorder="1" applyAlignment="1">
      <alignment horizontal="right" vertical="center"/>
    </xf>
    <xf numFmtId="169" fontId="12" fillId="0" borderId="13" xfId="13" applyNumberFormat="1" applyFont="1" applyBorder="1" applyAlignment="1">
      <alignment vertical="center"/>
    </xf>
    <xf numFmtId="169" fontId="11" fillId="0" borderId="11" xfId="13" applyNumberFormat="1" applyFont="1" applyBorder="1" applyAlignment="1">
      <alignment horizontal="right" vertical="center"/>
    </xf>
    <xf numFmtId="169" fontId="11" fillId="0" borderId="9" xfId="13" applyNumberFormat="1" applyFont="1" applyBorder="1" applyAlignment="1">
      <alignment vertical="center"/>
    </xf>
    <xf numFmtId="0" fontId="11" fillId="0" borderId="14" xfId="0" applyFont="1" applyBorder="1" applyAlignment="1">
      <alignment vertical="center"/>
    </xf>
    <xf numFmtId="0" fontId="50" fillId="0" borderId="0" xfId="0" applyFont="1" applyAlignment="1">
      <alignment vertical="center"/>
    </xf>
    <xf numFmtId="169" fontId="12" fillId="0" borderId="0" xfId="13" applyNumberFormat="1" applyFont="1" applyAlignment="1">
      <alignment vertical="center"/>
    </xf>
    <xf numFmtId="169" fontId="13" fillId="0" borderId="0" xfId="13" applyNumberFormat="1" applyFont="1" applyAlignment="1">
      <alignment horizontal="centerContinuous" vertical="center"/>
    </xf>
    <xf numFmtId="0" fontId="13" fillId="0" borderId="0" xfId="0" applyFont="1" applyAlignment="1">
      <alignment horizontal="center" vertical="center"/>
    </xf>
    <xf numFmtId="0" fontId="13" fillId="0" borderId="17" xfId="0" applyFont="1" applyBorder="1" applyAlignment="1">
      <alignment vertical="center"/>
    </xf>
    <xf numFmtId="0" fontId="31" fillId="0" borderId="0" xfId="0" applyFont="1" applyAlignment="1">
      <alignment vertical="center"/>
    </xf>
    <xf numFmtId="0" fontId="28" fillId="0" borderId="0" xfId="0" applyFont="1" applyAlignment="1">
      <alignment vertical="center"/>
    </xf>
    <xf numFmtId="0" fontId="17" fillId="0" borderId="0" xfId="5" applyFont="1"/>
    <xf numFmtId="0" fontId="17" fillId="0" borderId="0" xfId="5" applyFont="1" applyAlignment="1">
      <alignment horizontal="center"/>
    </xf>
    <xf numFmtId="0" fontId="12" fillId="0" borderId="0" xfId="5" applyFont="1" applyAlignment="1">
      <alignment horizontal="center"/>
    </xf>
    <xf numFmtId="0" fontId="11" fillId="0" borderId="0" xfId="5" applyFont="1" applyAlignment="1">
      <alignment vertical="center" wrapText="1"/>
    </xf>
    <xf numFmtId="0" fontId="12" fillId="0" borderId="0" xfId="5" applyFont="1" applyAlignment="1">
      <alignment wrapText="1"/>
    </xf>
    <xf numFmtId="0" fontId="11" fillId="0" borderId="7" xfId="5" applyFont="1" applyBorder="1" applyAlignment="1">
      <alignment horizontal="center" vertical="center" wrapText="1"/>
    </xf>
    <xf numFmtId="0" fontId="12" fillId="0" borderId="12" xfId="5" applyFont="1" applyBorder="1" applyAlignment="1">
      <alignment horizontal="center" wrapText="1"/>
    </xf>
    <xf numFmtId="0" fontId="11" fillId="0" borderId="10" xfId="5" applyFont="1" applyBorder="1" applyAlignment="1">
      <alignment horizontal="left" wrapText="1"/>
    </xf>
    <xf numFmtId="0" fontId="11" fillId="0" borderId="11" xfId="5" applyFont="1" applyBorder="1" applyAlignment="1">
      <alignment horizontal="left" wrapText="1"/>
    </xf>
    <xf numFmtId="0" fontId="12" fillId="0" borderId="11" xfId="5" applyFont="1" applyBorder="1" applyAlignment="1">
      <alignment wrapText="1"/>
    </xf>
    <xf numFmtId="0" fontId="12" fillId="0" borderId="13" xfId="5" applyFont="1" applyBorder="1" applyAlignment="1">
      <alignment wrapText="1"/>
    </xf>
    <xf numFmtId="0" fontId="12" fillId="0" borderId="12" xfId="5" applyFont="1" applyBorder="1" applyAlignment="1">
      <alignment wrapText="1"/>
    </xf>
    <xf numFmtId="0" fontId="12" fillId="0" borderId="17" xfId="5" applyFont="1" applyBorder="1" applyAlignment="1">
      <alignment wrapText="1"/>
    </xf>
    <xf numFmtId="0" fontId="13" fillId="0" borderId="0" xfId="5" applyFont="1" applyAlignment="1">
      <alignment wrapText="1"/>
    </xf>
    <xf numFmtId="0" fontId="11" fillId="0" borderId="0" xfId="5" applyFont="1" applyAlignment="1">
      <alignment horizontal="center" wrapText="1"/>
    </xf>
    <xf numFmtId="0" fontId="13" fillId="0" borderId="0" xfId="5" applyFont="1" applyAlignment="1">
      <alignment horizontal="center" wrapText="1"/>
    </xf>
    <xf numFmtId="171" fontId="12" fillId="0" borderId="11" xfId="13" applyNumberFormat="1" applyFont="1" applyBorder="1"/>
    <xf numFmtId="169" fontId="12" fillId="0" borderId="11" xfId="13" applyNumberFormat="1" applyFont="1" applyBorder="1"/>
    <xf numFmtId="171" fontId="11" fillId="0" borderId="11" xfId="13" applyNumberFormat="1" applyFont="1" applyBorder="1" applyAlignment="1">
      <alignment horizontal="left"/>
    </xf>
    <xf numFmtId="171" fontId="11" fillId="0" borderId="11" xfId="13" applyNumberFormat="1" applyFont="1" applyBorder="1"/>
    <xf numFmtId="169" fontId="11" fillId="0" borderId="10" xfId="13" applyNumberFormat="1" applyFont="1" applyBorder="1" applyAlignment="1">
      <alignment horizontal="center"/>
    </xf>
    <xf numFmtId="169" fontId="11" fillId="0" borderId="11" xfId="13" applyNumberFormat="1" applyFont="1" applyBorder="1" applyAlignment="1">
      <alignment horizontal="left"/>
    </xf>
    <xf numFmtId="169" fontId="11" fillId="0" borderId="11" xfId="13" quotePrefix="1" applyNumberFormat="1" applyFont="1" applyBorder="1" applyAlignment="1">
      <alignment horizontal="center"/>
    </xf>
    <xf numFmtId="169" fontId="11" fillId="0" borderId="11" xfId="13" applyNumberFormat="1" applyFont="1" applyBorder="1"/>
    <xf numFmtId="169" fontId="12" fillId="0" borderId="13" xfId="13" applyNumberFormat="1" applyFont="1" applyBorder="1"/>
    <xf numFmtId="0" fontId="17" fillId="0" borderId="0" xfId="5" applyFont="1" applyAlignment="1">
      <alignment horizontal="center" wrapText="1"/>
    </xf>
    <xf numFmtId="0" fontId="21" fillId="0" borderId="0" xfId="5" applyFont="1" applyAlignment="1">
      <alignment vertical="center" wrapText="1"/>
    </xf>
    <xf numFmtId="0" fontId="11" fillId="0" borderId="10" xfId="5" applyFont="1" applyBorder="1" applyAlignment="1">
      <alignment horizontal="center" vertical="center"/>
    </xf>
    <xf numFmtId="0" fontId="12" fillId="0" borderId="10" xfId="5" applyFont="1" applyBorder="1" applyAlignment="1">
      <alignment horizontal="center" vertical="center"/>
    </xf>
    <xf numFmtId="171" fontId="11" fillId="0" borderId="9" xfId="13" applyNumberFormat="1" applyFont="1" applyBorder="1" applyAlignment="1">
      <alignment horizontal="center" vertical="center"/>
    </xf>
    <xf numFmtId="171" fontId="11" fillId="0" borderId="11" xfId="13" applyNumberFormat="1" applyFont="1" applyBorder="1" applyAlignment="1">
      <alignment horizontal="left" vertical="center"/>
    </xf>
    <xf numFmtId="171" fontId="12" fillId="0" borderId="11" xfId="13" applyNumberFormat="1" applyFont="1" applyBorder="1" applyAlignment="1">
      <alignment vertical="center"/>
    </xf>
    <xf numFmtId="0" fontId="11" fillId="0" borderId="16" xfId="5" applyFont="1" applyBorder="1" applyAlignment="1">
      <alignment horizontal="center" vertical="center" wrapText="1"/>
    </xf>
    <xf numFmtId="0" fontId="13" fillId="0" borderId="12" xfId="5" applyFont="1" applyBorder="1" applyAlignment="1">
      <alignment horizontal="center" vertical="center"/>
    </xf>
    <xf numFmtId="0" fontId="13" fillId="0" borderId="14" xfId="5" applyFont="1" applyBorder="1" applyAlignment="1">
      <alignment horizontal="center" vertical="center" wrapText="1"/>
    </xf>
    <xf numFmtId="0" fontId="13" fillId="0" borderId="14" xfId="5" applyFont="1" applyBorder="1" applyAlignment="1">
      <alignment horizontal="center" vertical="center"/>
    </xf>
    <xf numFmtId="0" fontId="11" fillId="0" borderId="9" xfId="5" applyFont="1" applyBorder="1" applyAlignment="1">
      <alignment horizontal="left" vertical="center" wrapText="1"/>
    </xf>
    <xf numFmtId="0" fontId="11" fillId="0" borderId="11" xfId="5" applyFont="1" applyBorder="1" applyAlignment="1">
      <alignment horizontal="center" vertical="center"/>
    </xf>
    <xf numFmtId="0" fontId="11" fillId="0" borderId="11" xfId="5" applyFont="1" applyBorder="1" applyAlignment="1">
      <alignment horizontal="left" vertical="center" wrapText="1"/>
    </xf>
    <xf numFmtId="0" fontId="12" fillId="0" borderId="11" xfId="5" applyFont="1" applyBorder="1" applyAlignment="1">
      <alignment horizontal="center" vertical="center"/>
    </xf>
    <xf numFmtId="0" fontId="12" fillId="0" borderId="11" xfId="5" applyFont="1" applyBorder="1" applyAlignment="1">
      <alignment vertical="center" wrapText="1"/>
    </xf>
    <xf numFmtId="0" fontId="12" fillId="0" borderId="13" xfId="5" applyFont="1" applyBorder="1" applyAlignment="1">
      <alignment vertical="center" wrapText="1"/>
    </xf>
    <xf numFmtId="0" fontId="12" fillId="0" borderId="17" xfId="5" applyFont="1" applyBorder="1" applyAlignment="1">
      <alignment vertical="center" wrapText="1"/>
    </xf>
    <xf numFmtId="0" fontId="13" fillId="0" borderId="0" xfId="5" applyFont="1" applyAlignment="1">
      <alignment vertical="center" wrapText="1"/>
    </xf>
    <xf numFmtId="170" fontId="12" fillId="0" borderId="13" xfId="5" applyNumberFormat="1" applyFont="1" applyBorder="1" applyAlignment="1">
      <alignment vertical="center"/>
    </xf>
    <xf numFmtId="0" fontId="12" fillId="0" borderId="20" xfId="5" applyFont="1" applyBorder="1" applyAlignment="1">
      <alignment horizontal="center" vertical="center"/>
    </xf>
    <xf numFmtId="0" fontId="12" fillId="0" borderId="20" xfId="5" applyFont="1" applyBorder="1" applyAlignment="1">
      <alignment vertical="center" wrapText="1"/>
    </xf>
    <xf numFmtId="0" fontId="12" fillId="0" borderId="20" xfId="5" applyFont="1" applyBorder="1" applyAlignment="1">
      <alignment vertical="center"/>
    </xf>
    <xf numFmtId="0" fontId="12" fillId="0" borderId="11" xfId="5" applyFont="1" applyBorder="1" applyAlignment="1">
      <alignment horizontal="left" vertical="center" wrapText="1"/>
    </xf>
    <xf numFmtId="0" fontId="11" fillId="0" borderId="10" xfId="5" applyFont="1" applyBorder="1" applyAlignment="1">
      <alignment horizontal="left" vertical="center" wrapText="1"/>
    </xf>
    <xf numFmtId="0" fontId="11" fillId="0" borderId="20" xfId="5" applyFont="1" applyBorder="1" applyAlignment="1">
      <alignment horizontal="center" vertical="center"/>
    </xf>
    <xf numFmtId="0" fontId="11" fillId="0" borderId="20" xfId="5" applyFont="1" applyBorder="1" applyAlignment="1">
      <alignment vertical="center" wrapText="1"/>
    </xf>
    <xf numFmtId="0" fontId="11" fillId="0" borderId="20" xfId="5" applyFont="1" applyBorder="1" applyAlignment="1">
      <alignment vertical="center"/>
    </xf>
    <xf numFmtId="170" fontId="12" fillId="0" borderId="0" xfId="5" applyNumberFormat="1" applyFont="1" applyAlignment="1">
      <alignment vertical="center"/>
    </xf>
    <xf numFmtId="171" fontId="11" fillId="0" borderId="10" xfId="13" quotePrefix="1" applyNumberFormat="1" applyFont="1" applyBorder="1" applyAlignment="1">
      <alignment horizontal="center" vertical="center"/>
    </xf>
    <xf numFmtId="171" fontId="11" fillId="0" borderId="11" xfId="13" quotePrefix="1" applyNumberFormat="1" applyFont="1" applyBorder="1" applyAlignment="1">
      <alignment horizontal="center" vertical="center"/>
    </xf>
    <xf numFmtId="171" fontId="12" fillId="0" borderId="11" xfId="13" quotePrefix="1" applyNumberFormat="1" applyFont="1" applyBorder="1" applyAlignment="1">
      <alignment horizontal="center" vertical="center"/>
    </xf>
    <xf numFmtId="171" fontId="12" fillId="0" borderId="20" xfId="13" applyNumberFormat="1" applyFont="1" applyBorder="1" applyAlignment="1">
      <alignment vertical="center"/>
    </xf>
    <xf numFmtId="171" fontId="11" fillId="0" borderId="20" xfId="13" applyNumberFormat="1" applyFont="1" applyBorder="1" applyAlignment="1">
      <alignment vertical="center"/>
    </xf>
    <xf numFmtId="171" fontId="12" fillId="0" borderId="13" xfId="13" applyNumberFormat="1" applyFont="1" applyBorder="1" applyAlignment="1">
      <alignment vertical="center"/>
    </xf>
    <xf numFmtId="0" fontId="11" fillId="0" borderId="0" xfId="5" applyFont="1" applyAlignment="1">
      <alignment horizontal="left" vertical="center" wrapText="1"/>
    </xf>
    <xf numFmtId="0" fontId="11" fillId="0" borderId="12" xfId="5" applyFont="1" applyBorder="1" applyAlignment="1">
      <alignment horizontal="center" vertical="center" wrapText="1"/>
    </xf>
    <xf numFmtId="0" fontId="11" fillId="0" borderId="10" xfId="5" applyFont="1" applyBorder="1" applyAlignment="1">
      <alignment horizontal="center" vertical="center" wrapText="1"/>
    </xf>
    <xf numFmtId="0" fontId="12" fillId="0" borderId="10" xfId="5" applyFont="1" applyBorder="1" applyAlignment="1">
      <alignment horizontal="left" vertical="center" wrapText="1"/>
    </xf>
    <xf numFmtId="0" fontId="12" fillId="0" borderId="10" xfId="5" applyFont="1" applyBorder="1" applyAlignment="1">
      <alignment horizontal="center" vertical="center" wrapText="1"/>
    </xf>
    <xf numFmtId="0" fontId="12" fillId="0" borderId="11" xfId="5" applyFont="1" applyBorder="1" applyAlignment="1">
      <alignment horizontal="center" vertical="center" wrapText="1"/>
    </xf>
    <xf numFmtId="0" fontId="13" fillId="0" borderId="11" xfId="5" applyFont="1" applyBorder="1" applyAlignment="1">
      <alignment horizontal="left" vertical="center" wrapText="1"/>
    </xf>
    <xf numFmtId="0" fontId="13" fillId="0" borderId="11" xfId="5" applyFont="1" applyBorder="1" applyAlignment="1">
      <alignment horizontal="left" vertical="center"/>
    </xf>
    <xf numFmtId="0" fontId="11" fillId="0" borderId="20" xfId="5" applyFont="1" applyBorder="1" applyAlignment="1">
      <alignment horizontal="left" vertical="center" wrapText="1"/>
    </xf>
    <xf numFmtId="0" fontId="12" fillId="0" borderId="20" xfId="5" applyFont="1" applyBorder="1" applyAlignment="1">
      <alignment horizontal="left" vertical="center"/>
    </xf>
    <xf numFmtId="0" fontId="11" fillId="0" borderId="20" xfId="5" applyFont="1" applyBorder="1" applyAlignment="1">
      <alignment horizontal="left" vertical="center"/>
    </xf>
    <xf numFmtId="0" fontId="13" fillId="0" borderId="20" xfId="5" applyFont="1" applyBorder="1" applyAlignment="1">
      <alignment horizontal="left" vertical="center" wrapText="1"/>
    </xf>
    <xf numFmtId="0" fontId="13" fillId="0" borderId="13" xfId="5" applyFont="1" applyBorder="1" applyAlignment="1">
      <alignment horizontal="left" vertical="center" wrapText="1"/>
    </xf>
    <xf numFmtId="0" fontId="12" fillId="0" borderId="13" xfId="5" applyFont="1" applyBorder="1" applyAlignment="1">
      <alignment horizontal="left" vertical="center"/>
    </xf>
    <xf numFmtId="0" fontId="11" fillId="0" borderId="13" xfId="5" applyFont="1" applyBorder="1" applyAlignment="1">
      <alignment horizontal="left" vertical="center"/>
    </xf>
    <xf numFmtId="171" fontId="12" fillId="0" borderId="0" xfId="13" applyNumberFormat="1" applyFont="1"/>
    <xf numFmtId="171" fontId="19" fillId="0" borderId="0" xfId="13" applyNumberFormat="1" applyFont="1"/>
    <xf numFmtId="0" fontId="13" fillId="0" borderId="11" xfId="5" applyFont="1" applyBorder="1" applyAlignment="1">
      <alignment wrapText="1"/>
    </xf>
    <xf numFmtId="0" fontId="20" fillId="0" borderId="0" xfId="5" applyFont="1" applyAlignment="1">
      <alignment wrapText="1"/>
    </xf>
    <xf numFmtId="0" fontId="17" fillId="0" borderId="0" xfId="5" applyFont="1" applyAlignment="1">
      <alignment wrapText="1"/>
    </xf>
    <xf numFmtId="171" fontId="17" fillId="0" borderId="0" xfId="13" applyNumberFormat="1" applyFont="1"/>
    <xf numFmtId="0" fontId="23" fillId="0" borderId="12" xfId="0" applyFont="1" applyBorder="1" applyAlignment="1">
      <alignment horizontal="center" vertical="center"/>
    </xf>
    <xf numFmtId="0" fontId="23" fillId="0" borderId="12" xfId="0" applyFont="1" applyBorder="1" applyAlignment="1">
      <alignment horizontal="center" vertical="center" wrapText="1"/>
    </xf>
    <xf numFmtId="0" fontId="12" fillId="0" borderId="9" xfId="0" applyFont="1" applyBorder="1" applyAlignment="1">
      <alignment horizontal="center" vertical="center"/>
    </xf>
    <xf numFmtId="0" fontId="12" fillId="0" borderId="9" xfId="0" applyFont="1" applyBorder="1" applyAlignment="1">
      <alignment vertical="center"/>
    </xf>
    <xf numFmtId="0" fontId="12" fillId="0" borderId="9" xfId="0" applyFont="1" applyBorder="1" applyAlignment="1">
      <alignment horizontal="right" vertical="center" wrapText="1"/>
    </xf>
    <xf numFmtId="0" fontId="12" fillId="0" borderId="0" xfId="0" applyFont="1" applyAlignment="1">
      <alignment horizontal="center" vertical="center"/>
    </xf>
    <xf numFmtId="0" fontId="11" fillId="0" borderId="11" xfId="5" applyFont="1" applyBorder="1" applyAlignment="1">
      <alignment wrapText="1"/>
    </xf>
    <xf numFmtId="171" fontId="11" fillId="0" borderId="0" xfId="13" applyNumberFormat="1" applyFont="1"/>
    <xf numFmtId="0" fontId="11" fillId="6" borderId="11" xfId="5" applyFont="1" applyFill="1" applyBorder="1" applyAlignment="1">
      <alignment wrapText="1"/>
    </xf>
    <xf numFmtId="0" fontId="54" fillId="0" borderId="11" xfId="5" applyFont="1" applyBorder="1"/>
    <xf numFmtId="171" fontId="54" fillId="0" borderId="0" xfId="13" applyNumberFormat="1" applyFont="1"/>
    <xf numFmtId="0" fontId="54" fillId="0" borderId="0" xfId="5" applyFont="1"/>
    <xf numFmtId="171" fontId="54" fillId="0" borderId="11" xfId="13" applyNumberFormat="1" applyFont="1" applyBorder="1"/>
    <xf numFmtId="0" fontId="12" fillId="0" borderId="9" xfId="0" applyFont="1" applyBorder="1" applyAlignment="1">
      <alignment horizontal="justify" vertical="center" wrapText="1"/>
    </xf>
    <xf numFmtId="0" fontId="13" fillId="0" borderId="15" xfId="0" applyFont="1" applyBorder="1" applyAlignment="1">
      <alignment horizontal="right" vertical="center"/>
    </xf>
    <xf numFmtId="0" fontId="13" fillId="0" borderId="15" xfId="0" applyFont="1" applyBorder="1" applyAlignment="1">
      <alignment vertical="center"/>
    </xf>
    <xf numFmtId="0" fontId="11" fillId="0" borderId="0" xfId="5" applyFont="1" applyAlignment="1">
      <alignment horizontal="left"/>
    </xf>
    <xf numFmtId="171" fontId="11" fillId="0" borderId="0" xfId="13" applyNumberFormat="1" applyFont="1" applyBorder="1"/>
    <xf numFmtId="171" fontId="11" fillId="0" borderId="0" xfId="13" applyNumberFormat="1" applyFont="1" applyAlignment="1">
      <alignment horizontal="right"/>
    </xf>
    <xf numFmtId="171" fontId="12" fillId="0" borderId="0" xfId="13" applyNumberFormat="1" applyFont="1" applyAlignment="1">
      <alignment horizontal="right"/>
    </xf>
    <xf numFmtId="49" fontId="21" fillId="0" borderId="7" xfId="5" applyNumberFormat="1" applyFont="1" applyBorder="1" applyAlignment="1">
      <alignment horizontal="center" vertical="center" wrapText="1"/>
    </xf>
    <xf numFmtId="171" fontId="21" fillId="0" borderId="7" xfId="13" applyNumberFormat="1" applyFont="1" applyBorder="1" applyAlignment="1">
      <alignment horizontal="center" vertical="center" wrapText="1"/>
    </xf>
    <xf numFmtId="49" fontId="11" fillId="0" borderId="7" xfId="5" applyNumberFormat="1" applyFont="1" applyBorder="1" applyAlignment="1">
      <alignment horizontal="center" vertical="center" wrapText="1"/>
    </xf>
    <xf numFmtId="49" fontId="11" fillId="0" borderId="0" xfId="5" applyNumberFormat="1" applyFont="1" applyAlignment="1">
      <alignment wrapText="1"/>
    </xf>
    <xf numFmtId="49" fontId="12" fillId="0" borderId="0" xfId="5" applyNumberFormat="1" applyFont="1" applyAlignment="1">
      <alignment wrapText="1"/>
    </xf>
    <xf numFmtId="49" fontId="19" fillId="0" borderId="0" xfId="5" applyNumberFormat="1" applyFont="1" applyAlignment="1">
      <alignment wrapText="1"/>
    </xf>
    <xf numFmtId="0" fontId="49" fillId="0" borderId="26" xfId="0" applyFont="1" applyBorder="1" applyAlignment="1">
      <alignment horizontal="right" vertical="center" wrapText="1" readingOrder="1"/>
    </xf>
    <xf numFmtId="164" fontId="12" fillId="0" borderId="0" xfId="13" applyFont="1" applyAlignment="1">
      <alignment horizontal="right" vertical="center" wrapText="1"/>
    </xf>
    <xf numFmtId="0" fontId="22" fillId="0" borderId="0" xfId="0" applyFont="1" applyAlignment="1">
      <alignment vertical="center"/>
    </xf>
    <xf numFmtId="164" fontId="11" fillId="0" borderId="9" xfId="13" quotePrefix="1" applyFont="1" applyBorder="1" applyAlignment="1">
      <alignment horizontal="center" vertical="center"/>
    </xf>
    <xf numFmtId="164" fontId="10" fillId="0" borderId="11" xfId="13" quotePrefix="1" applyFont="1" applyBorder="1" applyAlignment="1">
      <alignment horizontal="center" vertical="center"/>
    </xf>
    <xf numFmtId="164" fontId="11" fillId="0" borderId="11" xfId="13" quotePrefix="1" applyFont="1" applyBorder="1" applyAlignment="1">
      <alignment horizontal="center" vertical="center"/>
    </xf>
    <xf numFmtId="164" fontId="12" fillId="0" borderId="11" xfId="13" quotePrefix="1" applyFont="1" applyBorder="1" applyAlignment="1">
      <alignment horizontal="center" vertical="center"/>
    </xf>
    <xf numFmtId="164" fontId="10" fillId="0" borderId="13" xfId="13" quotePrefix="1" applyFont="1" applyBorder="1" applyAlignment="1">
      <alignment horizontal="center" vertical="center"/>
    </xf>
    <xf numFmtId="171" fontId="11" fillId="0" borderId="9" xfId="13" applyNumberFormat="1" applyFont="1" applyBorder="1" applyAlignment="1">
      <alignment vertical="center"/>
    </xf>
    <xf numFmtId="171" fontId="11" fillId="0" borderId="11" xfId="13" applyNumberFormat="1" applyFont="1" applyBorder="1" applyAlignment="1">
      <alignment vertical="center"/>
    </xf>
    <xf numFmtId="49" fontId="13" fillId="0" borderId="11" xfId="4" applyNumberFormat="1" applyFont="1" applyBorder="1" applyAlignment="1">
      <alignment horizontal="center" vertical="center"/>
    </xf>
    <xf numFmtId="49" fontId="13" fillId="0" borderId="11" xfId="8" quotePrefix="1" applyNumberFormat="1" applyFont="1" applyBorder="1" applyAlignment="1">
      <alignment vertical="center" wrapText="1"/>
    </xf>
    <xf numFmtId="169" fontId="13" fillId="0" borderId="11" xfId="13" applyNumberFormat="1" applyFont="1" applyBorder="1" applyAlignment="1">
      <alignment vertical="center"/>
    </xf>
    <xf numFmtId="169" fontId="13" fillId="0" borderId="11" xfId="13" quotePrefix="1" applyNumberFormat="1" applyFont="1" applyBorder="1" applyAlignment="1">
      <alignment horizontal="center" vertical="center"/>
    </xf>
    <xf numFmtId="169" fontId="13" fillId="7" borderId="11" xfId="13" applyNumberFormat="1" applyFont="1" applyFill="1" applyBorder="1" applyAlignment="1">
      <alignment vertical="center"/>
    </xf>
    <xf numFmtId="169" fontId="55" fillId="7" borderId="11" xfId="13" applyNumberFormat="1" applyFont="1" applyFill="1" applyBorder="1" applyAlignment="1">
      <alignment horizontal="right" vertical="top" wrapText="1" readingOrder="1"/>
    </xf>
    <xf numFmtId="164" fontId="13" fillId="0" borderId="11" xfId="13" quotePrefix="1" applyFont="1" applyBorder="1" applyAlignment="1">
      <alignment horizontal="center" vertical="center"/>
    </xf>
    <xf numFmtId="167" fontId="28" fillId="0" borderId="11" xfId="9" applyNumberFormat="1" applyFont="1" applyBorder="1" applyAlignment="1">
      <alignment horizontal="center" vertical="center"/>
    </xf>
    <xf numFmtId="167" fontId="28" fillId="0" borderId="11" xfId="9" quotePrefix="1" applyNumberFormat="1" applyFont="1" applyBorder="1" applyAlignment="1">
      <alignment horizontal="left" vertical="center"/>
    </xf>
    <xf numFmtId="0" fontId="28" fillId="0" borderId="11" xfId="9" applyFont="1" applyBorder="1"/>
    <xf numFmtId="167" fontId="31" fillId="0" borderId="11" xfId="9" quotePrefix="1" applyNumberFormat="1" applyFont="1" applyBorder="1" applyAlignment="1">
      <alignment horizontal="left" vertical="center"/>
    </xf>
    <xf numFmtId="4" fontId="28" fillId="0" borderId="11" xfId="9" applyNumberFormat="1" applyFont="1" applyBorder="1"/>
    <xf numFmtId="172" fontId="28" fillId="0" borderId="11" xfId="9" applyNumberFormat="1" applyFont="1" applyBorder="1"/>
    <xf numFmtId="173" fontId="28" fillId="0" borderId="11" xfId="9" applyNumberFormat="1" applyFont="1" applyBorder="1"/>
    <xf numFmtId="4" fontId="31" fillId="0" borderId="11" xfId="9" applyNumberFormat="1" applyFont="1" applyBorder="1"/>
    <xf numFmtId="169" fontId="12" fillId="0" borderId="9" xfId="13" applyNumberFormat="1" applyFont="1" applyBorder="1" applyAlignment="1">
      <alignment horizontal="right" vertical="center"/>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169" fontId="11" fillId="0" borderId="7" xfId="0" applyNumberFormat="1" applyFont="1" applyBorder="1" applyAlignment="1">
      <alignment horizontal="center" vertical="center"/>
    </xf>
    <xf numFmtId="169" fontId="11" fillId="0" borderId="7" xfId="13" applyNumberFormat="1" applyFont="1" applyBorder="1" applyAlignment="1">
      <alignment horizontal="center" vertical="center"/>
    </xf>
    <xf numFmtId="169" fontId="11" fillId="0" borderId="7" xfId="13" applyNumberFormat="1" applyFont="1" applyBorder="1" applyAlignment="1">
      <alignment horizontal="center" vertical="center" wrapText="1"/>
    </xf>
    <xf numFmtId="169" fontId="12" fillId="0" borderId="7" xfId="13" applyNumberFormat="1" applyFont="1" applyBorder="1" applyAlignment="1">
      <alignment horizontal="center" vertical="center"/>
    </xf>
    <xf numFmtId="169" fontId="12" fillId="0" borderId="7" xfId="13" applyNumberFormat="1" applyFont="1" applyBorder="1" applyAlignment="1">
      <alignment horizontal="center" vertical="center" wrapText="1"/>
    </xf>
    <xf numFmtId="0" fontId="22" fillId="0" borderId="0" xfId="0" applyFont="1" applyAlignment="1">
      <alignment horizontal="center" vertical="center"/>
    </xf>
    <xf numFmtId="0" fontId="56" fillId="0" borderId="0" xfId="0" applyFont="1" applyAlignment="1">
      <alignment vertical="center"/>
    </xf>
    <xf numFmtId="0" fontId="17" fillId="0" borderId="12" xfId="0" applyFont="1" applyBorder="1" applyAlignment="1">
      <alignment horizontal="center" vertical="center"/>
    </xf>
    <xf numFmtId="164" fontId="17" fillId="0" borderId="7" xfId="13" applyFont="1" applyBorder="1" applyAlignment="1">
      <alignment horizontal="center" vertical="center" wrapText="1"/>
    </xf>
    <xf numFmtId="0" fontId="22" fillId="0" borderId="12" xfId="0" quotePrefix="1" applyFont="1" applyBorder="1" applyAlignment="1">
      <alignment horizontal="center" vertical="center"/>
    </xf>
    <xf numFmtId="169" fontId="17" fillId="0" borderId="12" xfId="13" applyNumberFormat="1" applyFont="1" applyBorder="1" applyAlignment="1">
      <alignment horizontal="center" vertical="center"/>
    </xf>
    <xf numFmtId="0" fontId="19" fillId="0" borderId="0" xfId="0" applyFont="1" applyAlignment="1">
      <alignment vertical="center"/>
    </xf>
    <xf numFmtId="0" fontId="17" fillId="0" borderId="10" xfId="0" applyFont="1" applyBorder="1"/>
    <xf numFmtId="169" fontId="17" fillId="0" borderId="10" xfId="13" applyNumberFormat="1" applyFont="1" applyBorder="1" applyAlignment="1"/>
    <xf numFmtId="170" fontId="19" fillId="0" borderId="0" xfId="0" applyNumberFormat="1" applyFont="1"/>
    <xf numFmtId="0" fontId="19" fillId="0" borderId="11" xfId="0" applyFont="1" applyBorder="1"/>
    <xf numFmtId="169" fontId="19" fillId="0" borderId="11" xfId="13" applyNumberFormat="1" applyFont="1" applyBorder="1" applyAlignment="1"/>
    <xf numFmtId="169" fontId="19" fillId="0" borderId="0" xfId="13" applyNumberFormat="1" applyFont="1"/>
    <xf numFmtId="0" fontId="19" fillId="0" borderId="11" xfId="0" applyFont="1" applyBorder="1" applyAlignment="1">
      <alignment horizontal="left" wrapText="1"/>
    </xf>
    <xf numFmtId="164" fontId="19" fillId="0" borderId="0" xfId="0" applyNumberFormat="1" applyFont="1"/>
    <xf numFmtId="0" fontId="19" fillId="0" borderId="11" xfId="0" applyFont="1" applyBorder="1" applyAlignment="1">
      <alignment wrapText="1"/>
    </xf>
    <xf numFmtId="169" fontId="19" fillId="7" borderId="11" xfId="13" applyNumberFormat="1" applyFont="1" applyFill="1" applyBorder="1" applyAlignment="1"/>
    <xf numFmtId="169" fontId="19" fillId="0" borderId="11" xfId="13" applyNumberFormat="1" applyFont="1" applyBorder="1" applyAlignment="1">
      <alignment horizontal="center"/>
    </xf>
    <xf numFmtId="0" fontId="17" fillId="0" borderId="13" xfId="0" quotePrefix="1" applyFont="1" applyBorder="1" applyAlignment="1">
      <alignment horizontal="left"/>
    </xf>
    <xf numFmtId="169" fontId="17" fillId="0" borderId="13" xfId="13" applyNumberFormat="1" applyFont="1" applyBorder="1"/>
    <xf numFmtId="0" fontId="19" fillId="0" borderId="13" xfId="0" applyFont="1" applyBorder="1"/>
    <xf numFmtId="169" fontId="19" fillId="0" borderId="13" xfId="13" applyNumberFormat="1" applyFont="1" applyBorder="1"/>
    <xf numFmtId="0" fontId="17" fillId="0" borderId="0" xfId="0" applyFont="1" applyAlignment="1">
      <alignment horizontal="left"/>
    </xf>
    <xf numFmtId="164" fontId="19" fillId="0" borderId="0" xfId="13" applyFont="1"/>
    <xf numFmtId="164" fontId="17" fillId="0" borderId="0" xfId="13" applyFont="1" applyAlignment="1">
      <alignment horizontal="right"/>
    </xf>
    <xf numFmtId="173" fontId="17" fillId="0" borderId="0" xfId="0" applyNumberFormat="1" applyFont="1"/>
    <xf numFmtId="0" fontId="20" fillId="0" borderId="0" xfId="15" applyFont="1"/>
    <xf numFmtId="0" fontId="59" fillId="0" borderId="0" xfId="15" applyFont="1" applyAlignment="1">
      <alignment horizontal="right"/>
    </xf>
    <xf numFmtId="0" fontId="57" fillId="0" borderId="16" xfId="15" applyFont="1" applyBorder="1" applyAlignment="1">
      <alignment horizontal="center" vertical="center" wrapText="1"/>
    </xf>
    <xf numFmtId="0" fontId="59" fillId="0" borderId="12" xfId="15" applyFont="1" applyBorder="1" applyAlignment="1">
      <alignment horizontal="center" wrapText="1"/>
    </xf>
    <xf numFmtId="0" fontId="43" fillId="7" borderId="10" xfId="15" applyFont="1" applyFill="1" applyBorder="1" applyAlignment="1">
      <alignment horizontal="center" wrapText="1"/>
    </xf>
    <xf numFmtId="0" fontId="43" fillId="7" borderId="10" xfId="15" applyFont="1" applyFill="1" applyBorder="1" applyAlignment="1">
      <alignment wrapText="1"/>
    </xf>
    <xf numFmtId="175" fontId="43" fillId="7" borderId="10" xfId="16" applyNumberFormat="1" applyFont="1" applyFill="1" applyBorder="1" applyAlignment="1">
      <alignment wrapText="1"/>
    </xf>
    <xf numFmtId="175" fontId="43" fillId="7" borderId="20" xfId="16" applyNumberFormat="1" applyFont="1" applyFill="1" applyBorder="1" applyAlignment="1">
      <alignment horizontal="right" wrapText="1"/>
    </xf>
    <xf numFmtId="175" fontId="43" fillId="7" borderId="14" xfId="16" applyNumberFormat="1" applyFont="1" applyFill="1" applyBorder="1" applyAlignment="1">
      <alignment horizontal="right" wrapText="1"/>
    </xf>
    <xf numFmtId="0" fontId="43" fillId="0" borderId="0" xfId="15" applyFont="1"/>
    <xf numFmtId="0" fontId="61" fillId="7" borderId="10" xfId="15" applyFont="1" applyFill="1" applyBorder="1" applyAlignment="1">
      <alignment horizontal="center" wrapText="1"/>
    </xf>
    <xf numFmtId="0" fontId="61" fillId="7" borderId="10" xfId="15" applyFont="1" applyFill="1" applyBorder="1" applyAlignment="1">
      <alignment wrapText="1"/>
    </xf>
    <xf numFmtId="175" fontId="61" fillId="7" borderId="10" xfId="16" applyNumberFormat="1" applyFont="1" applyFill="1" applyBorder="1" applyAlignment="1">
      <alignment wrapText="1"/>
    </xf>
    <xf numFmtId="175" fontId="61" fillId="7" borderId="20" xfId="16" applyNumberFormat="1" applyFont="1" applyFill="1" applyBorder="1" applyAlignment="1">
      <alignment horizontal="right" wrapText="1"/>
    </xf>
    <xf numFmtId="175" fontId="61" fillId="7" borderId="10" xfId="16" applyNumberFormat="1" applyFont="1" applyFill="1" applyBorder="1" applyAlignment="1">
      <alignment horizontal="right" wrapText="1"/>
    </xf>
    <xf numFmtId="176" fontId="61" fillId="0" borderId="0" xfId="15" applyNumberFormat="1" applyFont="1"/>
    <xf numFmtId="0" fontId="61" fillId="0" borderId="0" xfId="15" applyFont="1"/>
    <xf numFmtId="0" fontId="61" fillId="7" borderId="11" xfId="15" applyFont="1" applyFill="1" applyBorder="1" applyAlignment="1">
      <alignment wrapText="1"/>
    </xf>
    <xf numFmtId="175" fontId="61" fillId="7" borderId="11" xfId="16" applyNumberFormat="1" applyFont="1" applyFill="1" applyBorder="1" applyAlignment="1">
      <alignment wrapText="1"/>
    </xf>
    <xf numFmtId="175" fontId="61" fillId="7" borderId="11" xfId="16" applyNumberFormat="1" applyFont="1" applyFill="1" applyBorder="1" applyAlignment="1">
      <alignment horizontal="right" wrapText="1"/>
    </xf>
    <xf numFmtId="0" fontId="20" fillId="7" borderId="10" xfId="15" applyFont="1" applyFill="1" applyBorder="1" applyAlignment="1">
      <alignment horizontal="center" wrapText="1"/>
    </xf>
    <xf numFmtId="0" fontId="50" fillId="0" borderId="0" xfId="15" applyFont="1"/>
    <xf numFmtId="0" fontId="20" fillId="7" borderId="13" xfId="15" applyFont="1" applyFill="1" applyBorder="1" applyAlignment="1">
      <alignment horizontal="center" wrapText="1"/>
    </xf>
    <xf numFmtId="0" fontId="61" fillId="7" borderId="13" xfId="15" applyFont="1" applyFill="1" applyBorder="1" applyAlignment="1">
      <alignment wrapText="1"/>
    </xf>
    <xf numFmtId="175" fontId="61" fillId="7" borderId="13" xfId="16" applyNumberFormat="1" applyFont="1" applyFill="1" applyBorder="1" applyAlignment="1">
      <alignment wrapText="1"/>
    </xf>
    <xf numFmtId="175" fontId="61" fillId="7" borderId="13" xfId="16" applyNumberFormat="1" applyFont="1" applyFill="1" applyBorder="1" applyAlignment="1">
      <alignment horizontal="right" wrapText="1"/>
    </xf>
    <xf numFmtId="169" fontId="12" fillId="0" borderId="0" xfId="13" applyNumberFormat="1" applyFont="1" applyAlignment="1">
      <alignment vertical="center" wrapText="1"/>
    </xf>
    <xf numFmtId="169" fontId="26" fillId="0" borderId="0" xfId="13" applyNumberFormat="1" applyFont="1" applyAlignment="1">
      <alignment vertical="center"/>
    </xf>
    <xf numFmtId="169" fontId="30" fillId="0" borderId="0" xfId="13" applyNumberFormat="1" applyFont="1" applyAlignment="1">
      <alignment vertical="center"/>
    </xf>
    <xf numFmtId="169" fontId="11" fillId="0" borderId="0" xfId="13" applyNumberFormat="1" applyFont="1" applyAlignment="1">
      <alignment vertical="center"/>
    </xf>
    <xf numFmtId="169" fontId="13" fillId="0" borderId="0" xfId="13" applyNumberFormat="1" applyFont="1" applyAlignment="1">
      <alignment vertical="center"/>
    </xf>
    <xf numFmtId="169" fontId="22" fillId="0" borderId="0" xfId="13" applyNumberFormat="1" applyFont="1" applyAlignment="1">
      <alignment vertical="center"/>
    </xf>
    <xf numFmtId="169" fontId="19" fillId="0" borderId="0" xfId="13" applyNumberFormat="1" applyFont="1" applyAlignment="1">
      <alignment vertical="center"/>
    </xf>
    <xf numFmtId="169" fontId="17" fillId="0" borderId="0" xfId="13" applyNumberFormat="1" applyFont="1" applyAlignment="1">
      <alignment vertical="center"/>
    </xf>
    <xf numFmtId="3" fontId="62" fillId="0" borderId="0" xfId="0" applyNumberFormat="1" applyFont="1"/>
    <xf numFmtId="177" fontId="12" fillId="0" borderId="0" xfId="4" applyNumberFormat="1" applyFont="1" applyAlignment="1">
      <alignment vertical="center"/>
    </xf>
    <xf numFmtId="0" fontId="63" fillId="0" borderId="0" xfId="0" applyFont="1"/>
    <xf numFmtId="0" fontId="9" fillId="0" borderId="0" xfId="0" applyFont="1" applyAlignment="1">
      <alignment vertical="center"/>
    </xf>
    <xf numFmtId="49" fontId="9" fillId="0" borderId="0" xfId="5" applyNumberFormat="1" applyFont="1" applyAlignment="1">
      <alignment vertical="center"/>
    </xf>
    <xf numFmtId="0" fontId="9" fillId="0" borderId="0" xfId="5" applyFont="1" applyAlignment="1">
      <alignment vertical="center"/>
    </xf>
    <xf numFmtId="0" fontId="9" fillId="0" borderId="0" xfId="5" applyFont="1" applyAlignment="1">
      <alignment horizontal="right" vertical="center"/>
    </xf>
    <xf numFmtId="0" fontId="10" fillId="0" borderId="0" xfId="5" applyFont="1" applyAlignment="1">
      <alignment vertical="center"/>
    </xf>
    <xf numFmtId="49" fontId="10" fillId="0" borderId="0" xfId="5" applyNumberFormat="1" applyFont="1" applyAlignment="1">
      <alignment vertical="center"/>
    </xf>
    <xf numFmtId="0" fontId="8" fillId="0" borderId="0" xfId="5" applyFont="1" applyAlignment="1">
      <alignment horizontal="right" vertical="center"/>
    </xf>
    <xf numFmtId="49" fontId="9" fillId="0" borderId="12" xfId="5" applyNumberFormat="1" applyFont="1" applyBorder="1" applyAlignment="1">
      <alignment horizontal="center" vertical="center" wrapText="1"/>
    </xf>
    <xf numFmtId="0" fontId="9" fillId="0" borderId="12" xfId="5" applyFont="1" applyBorder="1" applyAlignment="1">
      <alignment horizontal="center" vertical="center" wrapText="1"/>
    </xf>
    <xf numFmtId="0" fontId="9" fillId="0" borderId="0" xfId="5" applyFont="1" applyAlignment="1">
      <alignment vertical="center" wrapText="1"/>
    </xf>
    <xf numFmtId="0" fontId="64" fillId="0" borderId="29" xfId="0" applyFont="1" applyBorder="1" applyAlignment="1">
      <alignment horizontal="right" vertical="top" wrapText="1" readingOrder="1"/>
    </xf>
    <xf numFmtId="0" fontId="65" fillId="0" borderId="0" xfId="0" applyFont="1"/>
    <xf numFmtId="0" fontId="47" fillId="0" borderId="30" xfId="0" applyFont="1" applyBorder="1" applyAlignment="1">
      <alignment horizontal="center" vertical="top" wrapText="1" readingOrder="1"/>
    </xf>
    <xf numFmtId="0" fontId="47" fillId="0" borderId="30" xfId="0" applyFont="1" applyBorder="1" applyAlignment="1">
      <alignment horizontal="left" vertical="top" wrapText="1" readingOrder="1"/>
    </xf>
    <xf numFmtId="0" fontId="47" fillId="0" borderId="30" xfId="0" applyFont="1" applyBorder="1" applyAlignment="1">
      <alignment horizontal="right" vertical="top" wrapText="1" readingOrder="1"/>
    </xf>
    <xf numFmtId="0" fontId="47" fillId="0" borderId="31" xfId="0" applyFont="1" applyBorder="1" applyAlignment="1">
      <alignment horizontal="center" vertical="top" wrapText="1" readingOrder="1"/>
    </xf>
    <xf numFmtId="0" fontId="47" fillId="0" borderId="31" xfId="0" applyFont="1" applyBorder="1" applyAlignment="1">
      <alignment horizontal="left" vertical="top" wrapText="1" readingOrder="1"/>
    </xf>
    <xf numFmtId="0" fontId="47" fillId="0" borderId="31" xfId="0" applyFont="1" applyBorder="1" applyAlignment="1">
      <alignment horizontal="right" vertical="top" wrapText="1" readingOrder="1"/>
    </xf>
    <xf numFmtId="0" fontId="64" fillId="0" borderId="32" xfId="0" applyFont="1" applyBorder="1" applyAlignment="1">
      <alignment horizontal="right" vertical="top" wrapText="1" readingOrder="1"/>
    </xf>
    <xf numFmtId="0" fontId="44" fillId="0" borderId="32" xfId="0" applyFont="1" applyBorder="1" applyAlignment="1">
      <alignment horizontal="center" vertical="center" wrapText="1" readingOrder="1"/>
    </xf>
    <xf numFmtId="0" fontId="44" fillId="0" borderId="32" xfId="0" applyFont="1" applyBorder="1" applyAlignment="1">
      <alignment horizontal="left" vertical="center" wrapText="1" readingOrder="1"/>
    </xf>
    <xf numFmtId="3" fontId="44" fillId="0" borderId="32" xfId="0" applyNumberFormat="1" applyFont="1" applyBorder="1" applyAlignment="1">
      <alignment horizontal="right" vertical="center" wrapText="1" readingOrder="1"/>
    </xf>
    <xf numFmtId="0" fontId="44" fillId="0" borderId="30" xfId="0" applyFont="1" applyBorder="1" applyAlignment="1">
      <alignment horizontal="center" vertical="center" wrapText="1" readingOrder="1"/>
    </xf>
    <xf numFmtId="0" fontId="44" fillId="0" borderId="30" xfId="0" applyFont="1" applyBorder="1" applyAlignment="1">
      <alignment horizontal="left" vertical="center" wrapText="1" readingOrder="1"/>
    </xf>
    <xf numFmtId="3" fontId="44" fillId="0" borderId="30" xfId="0" applyNumberFormat="1" applyFont="1" applyBorder="1" applyAlignment="1">
      <alignment horizontal="right" vertical="center" wrapText="1" readingOrder="1"/>
    </xf>
    <xf numFmtId="0" fontId="44" fillId="0" borderId="30" xfId="0" applyFont="1" applyBorder="1" applyAlignment="1">
      <alignment horizontal="right" vertical="center" wrapText="1" readingOrder="1"/>
    </xf>
    <xf numFmtId="49" fontId="12" fillId="0" borderId="33" xfId="5" applyNumberFormat="1" applyFont="1" applyBorder="1"/>
    <xf numFmtId="49" fontId="12" fillId="0" borderId="33" xfId="5" applyNumberFormat="1" applyFont="1" applyBorder="1" applyAlignment="1">
      <alignment wrapText="1"/>
    </xf>
    <xf numFmtId="0" fontId="17" fillId="0" borderId="0" xfId="0" applyFont="1" applyAlignment="1">
      <alignment horizontal="center"/>
    </xf>
    <xf numFmtId="0" fontId="22" fillId="0" borderId="0" xfId="0" applyFont="1" applyAlignment="1">
      <alignment horizontal="center"/>
    </xf>
    <xf numFmtId="0" fontId="29" fillId="0" borderId="0" xfId="0" applyFont="1" applyAlignment="1">
      <alignment horizontal="center"/>
    </xf>
    <xf numFmtId="0" fontId="17" fillId="0" borderId="0" xfId="0" applyFont="1" applyAlignment="1">
      <alignment horizontal="center" wrapText="1"/>
    </xf>
    <xf numFmtId="0" fontId="13" fillId="0" borderId="0" xfId="4" applyFont="1" applyAlignment="1">
      <alignment horizontal="center" vertical="center"/>
    </xf>
    <xf numFmtId="0" fontId="11" fillId="0" borderId="0" xfId="4" applyFont="1" applyAlignment="1">
      <alignment horizontal="center" vertical="center"/>
    </xf>
    <xf numFmtId="0" fontId="17" fillId="0" borderId="0" xfId="4" applyFont="1" applyAlignment="1">
      <alignment horizontal="center" vertical="center"/>
    </xf>
    <xf numFmtId="0" fontId="22" fillId="0" borderId="0" xfId="4" applyFont="1" applyAlignment="1">
      <alignment horizontal="center" vertical="center"/>
    </xf>
    <xf numFmtId="0" fontId="31" fillId="0" borderId="12"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14" xfId="4" applyFont="1" applyBorder="1" applyAlignment="1">
      <alignment horizontal="center" vertical="center" wrapText="1"/>
    </xf>
    <xf numFmtId="0" fontId="11" fillId="0" borderId="7" xfId="4" applyFont="1" applyBorder="1" applyAlignment="1">
      <alignment horizontal="center" vertical="center" wrapText="1"/>
    </xf>
    <xf numFmtId="0" fontId="11" fillId="0" borderId="14" xfId="4" applyFont="1" applyBorder="1" applyAlignment="1">
      <alignment horizontal="center" vertical="center" wrapText="1"/>
    </xf>
    <xf numFmtId="0" fontId="31" fillId="0" borderId="7" xfId="4" applyFont="1" applyBorder="1" applyAlignment="1">
      <alignment horizontal="center" vertical="center" wrapText="1"/>
    </xf>
    <xf numFmtId="0" fontId="31" fillId="0" borderId="16" xfId="4" applyFont="1" applyBorder="1" applyAlignment="1">
      <alignment horizontal="center" vertical="center" wrapText="1"/>
    </xf>
    <xf numFmtId="0" fontId="21" fillId="0" borderId="7" xfId="4" applyFont="1" applyBorder="1" applyAlignment="1">
      <alignment horizontal="center" vertical="center" wrapText="1"/>
    </xf>
    <xf numFmtId="0" fontId="21" fillId="0" borderId="16" xfId="4" applyFont="1" applyBorder="1" applyAlignment="1">
      <alignment horizontal="center" vertical="center" wrapText="1"/>
    </xf>
    <xf numFmtId="0" fontId="31" fillId="0" borderId="14" xfId="4" applyFont="1" applyBorder="1" applyAlignment="1">
      <alignment horizontal="center" vertical="center" wrapText="1"/>
    </xf>
    <xf numFmtId="0" fontId="31" fillId="0" borderId="22" xfId="4" applyFont="1" applyBorder="1" applyAlignment="1">
      <alignment horizontal="center" vertical="center" wrapText="1"/>
    </xf>
    <xf numFmtId="0" fontId="31" fillId="0" borderId="23" xfId="4" applyFont="1" applyBorder="1" applyAlignment="1">
      <alignment horizontal="center" vertical="center" wrapText="1"/>
    </xf>
    <xf numFmtId="0" fontId="29" fillId="0" borderId="0" xfId="0" applyFont="1" applyAlignment="1">
      <alignment horizontal="center" vertical="center"/>
    </xf>
    <xf numFmtId="0" fontId="11" fillId="0" borderId="0" xfId="0" applyFont="1" applyAlignment="1">
      <alignment horizontal="center" vertical="center"/>
    </xf>
    <xf numFmtId="0" fontId="22" fillId="0" borderId="0" xfId="0" applyFont="1" applyAlignment="1">
      <alignment horizontal="center" vertical="center"/>
    </xf>
    <xf numFmtId="0" fontId="20" fillId="0" borderId="24" xfId="0" applyFont="1" applyBorder="1" applyAlignment="1">
      <alignment horizontal="center"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25" xfId="0" applyFont="1" applyBorder="1" applyAlignment="1">
      <alignment vertical="center" wrapText="1"/>
    </xf>
    <xf numFmtId="0" fontId="12" fillId="0" borderId="0" xfId="0" applyFont="1" applyAlignment="1">
      <alignment vertical="center" wrapText="1"/>
    </xf>
    <xf numFmtId="0" fontId="12" fillId="0" borderId="21" xfId="0" applyFont="1" applyBorder="1" applyAlignment="1">
      <alignment vertical="center" wrapText="1"/>
    </xf>
    <xf numFmtId="0" fontId="13" fillId="0" borderId="0" xfId="0" applyFont="1" applyAlignment="1">
      <alignment horizontal="center" vertical="center"/>
    </xf>
    <xf numFmtId="0" fontId="11" fillId="0" borderId="12"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1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6" xfId="0" applyFont="1" applyBorder="1" applyAlignment="1">
      <alignment horizontal="center" vertical="center" wrapText="1"/>
    </xf>
    <xf numFmtId="0" fontId="31" fillId="0" borderId="0" xfId="0" applyFont="1" applyAlignment="1">
      <alignment horizontal="center" vertical="center"/>
    </xf>
    <xf numFmtId="0" fontId="23" fillId="0" borderId="0" xfId="0" applyFont="1" applyAlignment="1">
      <alignment horizontal="center" vertical="center"/>
    </xf>
    <xf numFmtId="0" fontId="64" fillId="0" borderId="29" xfId="0" applyFont="1" applyBorder="1" applyAlignment="1">
      <alignment horizontal="center" vertical="top" wrapText="1" readingOrder="1"/>
    </xf>
    <xf numFmtId="0" fontId="65" fillId="0" borderId="29" xfId="0" applyFont="1" applyBorder="1" applyAlignment="1">
      <alignment horizontal="center" vertical="top" wrapText="1"/>
    </xf>
    <xf numFmtId="0" fontId="9" fillId="0" borderId="0" xfId="5" applyFont="1" applyAlignment="1">
      <alignment horizontal="center" vertical="center"/>
    </xf>
    <xf numFmtId="49" fontId="9" fillId="0" borderId="0" xfId="5" applyNumberFormat="1"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49" fontId="11" fillId="0" borderId="0" xfId="5" applyNumberFormat="1" applyFont="1" applyAlignment="1">
      <alignment horizontal="center"/>
    </xf>
    <xf numFmtId="0" fontId="64" fillId="0" borderId="32" xfId="0" applyFont="1" applyBorder="1" applyAlignment="1">
      <alignment horizontal="center" vertical="top" wrapText="1" readingOrder="1"/>
    </xf>
    <xf numFmtId="0" fontId="65" fillId="0" borderId="32" xfId="0" applyFont="1" applyBorder="1" applyAlignment="1">
      <alignment vertical="top" wrapText="1"/>
    </xf>
    <xf numFmtId="0" fontId="13" fillId="0" borderId="0" xfId="0" applyFont="1" applyAlignment="1">
      <alignment horizontal="center"/>
    </xf>
    <xf numFmtId="0" fontId="11" fillId="0" borderId="0" xfId="0" applyFont="1" applyAlignment="1">
      <alignment horizontal="center"/>
    </xf>
    <xf numFmtId="0" fontId="13" fillId="0" borderId="0" xfId="5" applyFont="1" applyAlignment="1">
      <alignment horizontal="center"/>
    </xf>
    <xf numFmtId="49" fontId="17" fillId="0" borderId="0" xfId="5" applyNumberFormat="1" applyFont="1" applyAlignment="1">
      <alignment horizontal="center"/>
    </xf>
    <xf numFmtId="0" fontId="49" fillId="0" borderId="26" xfId="0" applyFont="1" applyBorder="1" applyAlignment="1">
      <alignment horizontal="center" vertical="center" wrapText="1" readingOrder="1"/>
    </xf>
    <xf numFmtId="0" fontId="12" fillId="0" borderId="27" xfId="0" applyFont="1" applyBorder="1" applyAlignment="1">
      <alignment vertical="center" wrapText="1"/>
    </xf>
    <xf numFmtId="0" fontId="12" fillId="0" borderId="28" xfId="0" applyFont="1" applyBorder="1" applyAlignment="1">
      <alignment vertical="center" wrapText="1"/>
    </xf>
    <xf numFmtId="0" fontId="11" fillId="0" borderId="0" xfId="5" applyFont="1" applyAlignment="1">
      <alignment horizontal="center"/>
    </xf>
    <xf numFmtId="0" fontId="17" fillId="0" borderId="0" xfId="5" applyFont="1" applyAlignment="1">
      <alignment horizontal="center"/>
    </xf>
    <xf numFmtId="0" fontId="11" fillId="0" borderId="0" xfId="5" applyFont="1" applyAlignment="1">
      <alignment horizontal="center" wrapText="1"/>
    </xf>
    <xf numFmtId="0" fontId="11" fillId="0" borderId="0" xfId="5" applyFont="1" applyAlignment="1">
      <alignment horizontal="center" vertical="center"/>
    </xf>
    <xf numFmtId="0" fontId="11" fillId="0" borderId="7" xfId="5" applyFont="1" applyBorder="1" applyAlignment="1">
      <alignment horizontal="center" vertical="center"/>
    </xf>
    <xf numFmtId="0" fontId="11" fillId="0" borderId="16" xfId="5" applyFont="1" applyBorder="1" applyAlignment="1">
      <alignment horizontal="center" vertical="center"/>
    </xf>
    <xf numFmtId="0" fontId="11" fillId="0" borderId="7" xfId="5" applyFont="1" applyBorder="1" applyAlignment="1">
      <alignment horizontal="center" vertical="center" wrapText="1"/>
    </xf>
    <xf numFmtId="0" fontId="11" fillId="0" borderId="16" xfId="5" applyFont="1" applyBorder="1" applyAlignment="1">
      <alignment horizontal="center" vertical="center" wrapText="1"/>
    </xf>
    <xf numFmtId="0" fontId="13" fillId="0" borderId="0" xfId="5" applyFont="1" applyAlignment="1">
      <alignment horizontal="center" vertical="center"/>
    </xf>
    <xf numFmtId="0" fontId="11" fillId="0" borderId="22" xfId="5" applyFont="1" applyBorder="1" applyAlignment="1">
      <alignment horizontal="center" vertical="center"/>
    </xf>
    <xf numFmtId="0" fontId="11" fillId="0" borderId="2" xfId="5" applyFont="1" applyBorder="1" applyAlignment="1">
      <alignment horizontal="center" vertical="center"/>
    </xf>
    <xf numFmtId="0" fontId="11" fillId="0" borderId="23" xfId="5" applyFont="1" applyBorder="1" applyAlignment="1">
      <alignment horizontal="center" vertical="center"/>
    </xf>
    <xf numFmtId="0" fontId="13" fillId="0" borderId="0" xfId="5" applyFont="1" applyAlignment="1">
      <alignment horizontal="center" vertical="center" wrapText="1"/>
    </xf>
    <xf numFmtId="0" fontId="11" fillId="0" borderId="12" xfId="5" applyFont="1" applyBorder="1" applyAlignment="1">
      <alignment horizontal="center" vertical="center" wrapText="1"/>
    </xf>
    <xf numFmtId="0" fontId="13" fillId="0" borderId="17" xfId="0" applyFont="1" applyBorder="1" applyAlignment="1">
      <alignment horizontal="left" vertical="center" wrapText="1"/>
    </xf>
    <xf numFmtId="0" fontId="13" fillId="0" borderId="17" xfId="0" applyFont="1" applyBorder="1" applyAlignment="1">
      <alignment horizontal="left" vertical="center"/>
    </xf>
    <xf numFmtId="0" fontId="17" fillId="0" borderId="0" xfId="0" applyFont="1" applyAlignment="1">
      <alignment horizontal="center" vertical="center"/>
    </xf>
    <xf numFmtId="0" fontId="53" fillId="0" borderId="1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31" fillId="0" borderId="0" xfId="9" applyFont="1" applyAlignment="1">
      <alignment horizontal="center"/>
    </xf>
    <xf numFmtId="0" fontId="40" fillId="0" borderId="0" xfId="5" applyFont="1" applyAlignment="1">
      <alignment horizontal="center" vertical="center" wrapText="1"/>
    </xf>
    <xf numFmtId="0" fontId="39" fillId="0" borderId="0" xfId="5" applyFont="1" applyAlignment="1">
      <alignment horizontal="center" vertical="center" wrapText="1"/>
    </xf>
    <xf numFmtId="0" fontId="31" fillId="0" borderId="0" xfId="0" applyFont="1" applyAlignment="1">
      <alignment horizontal="center" wrapText="1"/>
    </xf>
    <xf numFmtId="167" fontId="25" fillId="0" borderId="0" xfId="9" applyNumberFormat="1" applyFont="1" applyAlignment="1">
      <alignment horizontal="right" vertical="center"/>
    </xf>
    <xf numFmtId="167" fontId="28" fillId="0" borderId="12" xfId="9" applyNumberFormat="1" applyFont="1" applyBorder="1" applyAlignment="1">
      <alignment horizontal="center" vertical="center" wrapText="1"/>
    </xf>
    <xf numFmtId="0" fontId="25" fillId="0" borderId="0" xfId="0" applyFont="1" applyAlignment="1">
      <alignment horizontal="center" wrapText="1"/>
    </xf>
    <xf numFmtId="0" fontId="57" fillId="0" borderId="10" xfId="15" applyFont="1" applyBorder="1" applyAlignment="1">
      <alignment horizontal="center" vertical="center" wrapText="1"/>
    </xf>
    <xf numFmtId="0" fontId="57" fillId="0" borderId="13" xfId="15" applyFont="1" applyBorder="1" applyAlignment="1">
      <alignment horizontal="center" vertical="center" wrapText="1"/>
    </xf>
    <xf numFmtId="0" fontId="57" fillId="0" borderId="16" xfId="15" applyFont="1" applyBorder="1" applyAlignment="1">
      <alignment horizontal="center" vertical="center" wrapText="1"/>
    </xf>
    <xf numFmtId="0" fontId="57" fillId="0" borderId="0" xfId="15" applyFont="1" applyAlignment="1">
      <alignment horizontal="center"/>
    </xf>
    <xf numFmtId="0" fontId="59" fillId="0" borderId="0" xfId="15" applyFont="1" applyAlignment="1">
      <alignment horizontal="center"/>
    </xf>
    <xf numFmtId="0" fontId="57" fillId="0" borderId="9" xfId="15" applyFont="1" applyBorder="1" applyAlignment="1">
      <alignment horizontal="center" vertical="center" wrapText="1"/>
    </xf>
    <xf numFmtId="0" fontId="57" fillId="0" borderId="11" xfId="15" applyFont="1" applyBorder="1" applyAlignment="1">
      <alignment horizontal="center" vertical="center" wrapText="1"/>
    </xf>
    <xf numFmtId="0" fontId="57" fillId="0" borderId="12" xfId="15" applyFont="1" applyBorder="1" applyAlignment="1">
      <alignment horizontal="center" vertical="center" wrapText="1"/>
    </xf>
  </cellXfs>
  <cellStyles count="17">
    <cellStyle name="??_kc-elec system check list" xfId="1" xr:uid="{00000000-0005-0000-0000-000000000000}"/>
    <cellStyle name="Comma [0]" xfId="13" builtinId="6"/>
    <cellStyle name="Comma [0] 2" xfId="16" xr:uid="{2F95A5A8-90BE-41C4-864E-01A513CF5C3C}"/>
    <cellStyle name="Comma 2" xfId="11" xr:uid="{00000000-0005-0000-0000-000001000000}"/>
    <cellStyle name="Header1" xfId="2" xr:uid="{00000000-0005-0000-0000-000002000000}"/>
    <cellStyle name="Header2" xfId="3" xr:uid="{00000000-0005-0000-0000-000003000000}"/>
    <cellStyle name="Normal" xfId="0" builtinId="0"/>
    <cellStyle name="Normal 2" xfId="4" xr:uid="{00000000-0005-0000-0000-000005000000}"/>
    <cellStyle name="Normal 3" xfId="5" xr:uid="{00000000-0005-0000-0000-000006000000}"/>
    <cellStyle name="Normal 4" xfId="9" xr:uid="{00000000-0005-0000-0000-000007000000}"/>
    <cellStyle name="Normal 5" xfId="10" xr:uid="{00000000-0005-0000-0000-000008000000}"/>
    <cellStyle name="Normal 6" xfId="14" xr:uid="{74856908-7EAA-452C-B1AE-0DF9ED29B8C3}"/>
    <cellStyle name="Normal 7" xfId="15" xr:uid="{83241462-9FA0-4D19-81CD-55D07AFA0A10}"/>
    <cellStyle name="Normal_Bao cao thu NSNN" xfId="6" xr:uid="{00000000-0005-0000-0000-000009000000}"/>
    <cellStyle name="Normal_Book1" xfId="12" xr:uid="{00000000-0005-0000-0000-00000A000000}"/>
    <cellStyle name="Normal_Chi NSTW NSDP 2002 - PL" xfId="7" xr:uid="{00000000-0005-0000-0000-00000B000000}"/>
    <cellStyle name="Normal_Mau giao thu (Bo)" xfId="8"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view="pageBreakPreview" topLeftCell="A7" zoomScale="85" zoomScaleNormal="85" zoomScaleSheetLayoutView="85" workbookViewId="0">
      <selection activeCell="D13" sqref="D13"/>
    </sheetView>
  </sheetViews>
  <sheetFormatPr defaultColWidth="9" defaultRowHeight="16.5"/>
  <cols>
    <col min="1" max="1" width="48.25" style="15" customWidth="1"/>
    <col min="2" max="2" width="20.25" style="148" customWidth="1"/>
    <col min="3" max="3" width="47.75" style="15" customWidth="1"/>
    <col min="4" max="4" width="20.1640625" style="148" customWidth="1"/>
    <col min="5" max="5" width="17.58203125" style="15" customWidth="1"/>
    <col min="6" max="6" width="15" style="15" customWidth="1"/>
    <col min="7" max="7" width="8.5" style="15" customWidth="1"/>
    <col min="8" max="8" width="8.25" style="15" customWidth="1"/>
    <col min="9" max="16384" width="9" style="15"/>
  </cols>
  <sheetData>
    <row r="1" spans="1:8" s="155" customFormat="1" ht="18">
      <c r="A1" s="383" t="s">
        <v>275</v>
      </c>
      <c r="B1" s="384"/>
      <c r="D1" s="385" t="s">
        <v>263</v>
      </c>
    </row>
    <row r="2" spans="1:8" s="155" customFormat="1" ht="18">
      <c r="A2" s="452" t="s">
        <v>276</v>
      </c>
      <c r="B2" s="452"/>
      <c r="C2" s="452"/>
      <c r="D2" s="452"/>
      <c r="E2" s="156"/>
      <c r="F2" s="156"/>
      <c r="G2" s="156"/>
      <c r="H2" s="156"/>
    </row>
    <row r="3" spans="1:8" ht="16.5" customHeight="1">
      <c r="A3" s="453" t="s">
        <v>1651</v>
      </c>
      <c r="B3" s="453"/>
      <c r="C3" s="453"/>
      <c r="D3" s="453"/>
      <c r="E3" s="17"/>
      <c r="F3" s="17"/>
      <c r="G3" s="17"/>
      <c r="H3" s="17"/>
    </row>
    <row r="4" spans="1:8" ht="21" customHeight="1">
      <c r="A4" s="14"/>
      <c r="B4" s="149"/>
      <c r="C4" s="14"/>
      <c r="D4" s="149" t="s">
        <v>138</v>
      </c>
      <c r="E4" s="14"/>
      <c r="F4" s="14"/>
      <c r="G4" s="14"/>
      <c r="H4" s="18"/>
    </row>
    <row r="5" spans="1:8" s="155" customFormat="1" ht="20.25" customHeight="1">
      <c r="A5" s="363" t="s">
        <v>130</v>
      </c>
      <c r="B5" s="364" t="s">
        <v>254</v>
      </c>
      <c r="C5" s="363" t="s">
        <v>131</v>
      </c>
      <c r="D5" s="364" t="s">
        <v>254</v>
      </c>
    </row>
    <row r="6" spans="1:8" s="361" customFormat="1" ht="18">
      <c r="A6" s="365">
        <v>1</v>
      </c>
      <c r="B6" s="365">
        <v>2</v>
      </c>
      <c r="C6" s="365">
        <v>3</v>
      </c>
      <c r="D6" s="365">
        <v>4</v>
      </c>
    </row>
    <row r="7" spans="1:8" s="367" customFormat="1" ht="23.25" customHeight="1">
      <c r="A7" s="363" t="s">
        <v>132</v>
      </c>
      <c r="B7" s="366">
        <f>B8</f>
        <v>319953.60973500001</v>
      </c>
      <c r="C7" s="363" t="s">
        <v>133</v>
      </c>
      <c r="D7" s="366">
        <f>D8</f>
        <v>319008.04666599998</v>
      </c>
      <c r="E7" s="386"/>
    </row>
    <row r="8" spans="1:8" s="155" customFormat="1" ht="22.5" customHeight="1">
      <c r="A8" s="368" t="s">
        <v>139</v>
      </c>
      <c r="B8" s="369">
        <f>B9+B10+B11+B12+B13+B14+B15</f>
        <v>319953.60973500001</v>
      </c>
      <c r="C8" s="368" t="s">
        <v>146</v>
      </c>
      <c r="D8" s="369">
        <f>D9+D10+D11+D12+D13+D14+D15+D16+D17</f>
        <v>319008.04666599998</v>
      </c>
      <c r="E8" s="370"/>
    </row>
    <row r="9" spans="1:8" s="155" customFormat="1" ht="22.5" customHeight="1">
      <c r="A9" s="371" t="s">
        <v>140</v>
      </c>
      <c r="B9" s="372">
        <v>1081.7190000000001</v>
      </c>
      <c r="C9" s="371" t="s">
        <v>147</v>
      </c>
      <c r="D9" s="372">
        <v>2153.4250000000002</v>
      </c>
      <c r="E9" s="373"/>
    </row>
    <row r="10" spans="1:8" s="155" customFormat="1" ht="22.5" customHeight="1">
      <c r="A10" s="374" t="s">
        <v>226</v>
      </c>
      <c r="B10" s="372">
        <v>2546.2179999999998</v>
      </c>
      <c r="C10" s="371" t="s">
        <v>173</v>
      </c>
      <c r="D10" s="372">
        <v>0</v>
      </c>
      <c r="E10" s="375"/>
    </row>
    <row r="11" spans="1:8" s="155" customFormat="1" ht="22.5" customHeight="1">
      <c r="A11" s="371" t="s">
        <v>141</v>
      </c>
      <c r="B11" s="372">
        <v>0</v>
      </c>
      <c r="C11" s="371" t="s">
        <v>148</v>
      </c>
      <c r="D11" s="372">
        <v>293369.054</v>
      </c>
      <c r="E11" s="375"/>
    </row>
    <row r="12" spans="1:8" s="155" customFormat="1" ht="22.5" customHeight="1">
      <c r="A12" s="371" t="s">
        <v>142</v>
      </c>
      <c r="B12" s="372">
        <v>5.4817349999999996</v>
      </c>
      <c r="C12" s="371" t="s">
        <v>239</v>
      </c>
      <c r="D12" s="372"/>
      <c r="E12" s="375"/>
    </row>
    <row r="13" spans="1:8" s="155" customFormat="1" ht="22.5" customHeight="1">
      <c r="A13" s="371" t="s">
        <v>143</v>
      </c>
      <c r="B13" s="372">
        <v>2617.3519999999999</v>
      </c>
      <c r="C13" s="376" t="s">
        <v>253</v>
      </c>
      <c r="D13" s="372"/>
      <c r="E13" s="375"/>
    </row>
    <row r="14" spans="1:8" s="155" customFormat="1" ht="22.5" customHeight="1">
      <c r="A14" s="371" t="s">
        <v>144</v>
      </c>
      <c r="B14" s="372">
        <v>0</v>
      </c>
      <c r="C14" s="371" t="s">
        <v>240</v>
      </c>
      <c r="D14" s="372"/>
      <c r="E14" s="375"/>
    </row>
    <row r="15" spans="1:8" s="155" customFormat="1" ht="22.5" customHeight="1">
      <c r="A15" s="371" t="s">
        <v>1540</v>
      </c>
      <c r="B15" s="372">
        <f>B16+B17</f>
        <v>313702.83899999998</v>
      </c>
      <c r="C15" s="371" t="s">
        <v>1560</v>
      </c>
      <c r="D15" s="377"/>
      <c r="E15" s="373">
        <f>7011.531+564.728</f>
        <v>7576.259</v>
      </c>
      <c r="F15" s="370">
        <f>F16+F17</f>
        <v>7576.2590000000055</v>
      </c>
    </row>
    <row r="16" spans="1:8" s="155" customFormat="1" ht="22.5" customHeight="1">
      <c r="A16" s="371" t="s">
        <v>171</v>
      </c>
      <c r="B16" s="372">
        <f>187917-668.858</f>
        <v>187248.14199999999</v>
      </c>
      <c r="C16" s="371" t="s">
        <v>241</v>
      </c>
      <c r="D16" s="377">
        <v>23485.567665999999</v>
      </c>
      <c r="E16" s="373">
        <f>187917</f>
        <v>187917</v>
      </c>
      <c r="F16" s="370">
        <f>E16-B16</f>
        <v>668.85800000000745</v>
      </c>
    </row>
    <row r="17" spans="1:8" s="155" customFormat="1" ht="54">
      <c r="A17" s="371" t="s">
        <v>172</v>
      </c>
      <c r="B17" s="378">
        <f>133362.098-6907.401</f>
        <v>126454.697</v>
      </c>
      <c r="C17" s="376" t="s">
        <v>243</v>
      </c>
      <c r="D17" s="372"/>
      <c r="E17" s="373">
        <f>133362.098</f>
        <v>133362.098</v>
      </c>
      <c r="F17" s="370">
        <f>E17-B17</f>
        <v>6907.400999999998</v>
      </c>
    </row>
    <row r="18" spans="1:8" s="155" customFormat="1" ht="31.5" customHeight="1">
      <c r="A18" s="379" t="s">
        <v>145</v>
      </c>
      <c r="B18" s="380">
        <f>B7-D7</f>
        <v>945.56306900002528</v>
      </c>
      <c r="C18" s="381"/>
      <c r="D18" s="382"/>
    </row>
    <row r="19" spans="1:8">
      <c r="A19" s="17"/>
    </row>
    <row r="20" spans="1:8" s="17" customFormat="1">
      <c r="A20" s="16" t="s">
        <v>1602</v>
      </c>
      <c r="B20" s="454" t="s">
        <v>1601</v>
      </c>
      <c r="C20" s="454"/>
      <c r="D20" s="152" t="s">
        <v>1601</v>
      </c>
      <c r="E20" s="16"/>
      <c r="F20" s="16"/>
    </row>
    <row r="21" spans="1:8" s="155" customFormat="1" ht="35.5">
      <c r="A21" s="153" t="s">
        <v>1536</v>
      </c>
      <c r="B21" s="455" t="s">
        <v>311</v>
      </c>
      <c r="C21" s="455"/>
      <c r="D21" s="154" t="s">
        <v>1538</v>
      </c>
      <c r="E21" s="153"/>
      <c r="F21" s="452"/>
      <c r="G21" s="452"/>
      <c r="H21" s="452"/>
    </row>
    <row r="22" spans="1:8">
      <c r="A22" s="16" t="s">
        <v>124</v>
      </c>
      <c r="B22" s="454" t="s">
        <v>124</v>
      </c>
      <c r="C22" s="454"/>
      <c r="D22" s="152" t="s">
        <v>124</v>
      </c>
      <c r="E22" s="16"/>
      <c r="F22" s="454"/>
      <c r="G22" s="454"/>
      <c r="H22" s="454"/>
    </row>
    <row r="23" spans="1:8" ht="14.25" customHeight="1">
      <c r="F23" s="17"/>
    </row>
    <row r="24" spans="1:8">
      <c r="A24" s="146"/>
      <c r="B24" s="150"/>
      <c r="C24" s="146"/>
      <c r="D24" s="150"/>
      <c r="E24" s="146"/>
      <c r="F24" s="146"/>
      <c r="G24" s="146"/>
      <c r="H24" s="146"/>
    </row>
    <row r="25" spans="1:8">
      <c r="A25" s="17"/>
    </row>
    <row r="26" spans="1:8">
      <c r="B26" s="151"/>
      <c r="C26" s="17"/>
      <c r="D26" s="151"/>
    </row>
    <row r="27" spans="1:8">
      <c r="A27" s="17"/>
      <c r="B27" s="151"/>
      <c r="C27" s="17"/>
      <c r="D27" s="151"/>
    </row>
    <row r="28" spans="1:8" s="156" customFormat="1" ht="17.5">
      <c r="B28" s="452" t="s">
        <v>279</v>
      </c>
      <c r="C28" s="452"/>
      <c r="D28" s="157" t="s">
        <v>278</v>
      </c>
    </row>
    <row r="29" spans="1:8" ht="13.5" customHeight="1">
      <c r="A29" s="17"/>
      <c r="B29" s="151"/>
      <c r="C29" s="17"/>
      <c r="E29" s="17"/>
      <c r="F29" s="17"/>
      <c r="G29" s="17"/>
    </row>
    <row r="30" spans="1:8" ht="10.5" customHeight="1">
      <c r="A30" s="17"/>
      <c r="B30" s="151"/>
    </row>
    <row r="31" spans="1:8">
      <c r="A31" s="17"/>
      <c r="B31" s="151"/>
    </row>
  </sheetData>
  <mergeCells count="8">
    <mergeCell ref="A2:D2"/>
    <mergeCell ref="A3:D3"/>
    <mergeCell ref="B28:C28"/>
    <mergeCell ref="F22:H22"/>
    <mergeCell ref="F21:H21"/>
    <mergeCell ref="B20:C20"/>
    <mergeCell ref="B21:C21"/>
    <mergeCell ref="B22:C22"/>
  </mergeCells>
  <phoneticPr fontId="0" type="noConversion"/>
  <printOptions horizontalCentered="1"/>
  <pageMargins left="0.59055118110236227" right="0.19685039370078741" top="0.78740157480314965" bottom="0.39370078740157483" header="0.31496062992125984" footer="0.39370078740157483"/>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499984740745262"/>
  </sheetPr>
  <dimension ref="A1:L43"/>
  <sheetViews>
    <sheetView zoomScale="85" zoomScaleNormal="85" workbookViewId="0">
      <pane xSplit="2" ySplit="6" topLeftCell="C7" activePane="bottomRight" state="frozen"/>
      <selection pane="topRight" activeCell="C1" sqref="C1"/>
      <selection pane="bottomLeft" activeCell="A7" sqref="A7"/>
      <selection pane="bottomRight" activeCell="I26" sqref="I26"/>
    </sheetView>
  </sheetViews>
  <sheetFormatPr defaultColWidth="9" defaultRowHeight="15.5"/>
  <cols>
    <col min="1" max="1" width="4.5" style="74" customWidth="1"/>
    <col min="2" max="2" width="33" style="161" customWidth="1"/>
    <col min="3" max="11" width="9.33203125" style="73" customWidth="1"/>
    <col min="12" max="12" width="13.33203125" style="73" customWidth="1"/>
    <col min="13" max="16384" width="9" style="73"/>
  </cols>
  <sheetData>
    <row r="1" spans="1:12">
      <c r="A1" s="47"/>
      <c r="B1" s="281"/>
      <c r="C1" s="47"/>
      <c r="D1" s="47"/>
      <c r="E1" s="47"/>
      <c r="F1" s="71"/>
      <c r="G1" s="47"/>
      <c r="H1" s="47"/>
      <c r="I1" s="71"/>
      <c r="J1" s="71"/>
      <c r="K1" s="71"/>
      <c r="L1" s="71" t="s">
        <v>272</v>
      </c>
    </row>
    <row r="2" spans="1:12">
      <c r="A2" s="516" t="s">
        <v>312</v>
      </c>
      <c r="B2" s="516"/>
      <c r="C2" s="516"/>
      <c r="D2" s="516"/>
      <c r="E2" s="516"/>
      <c r="F2" s="516"/>
      <c r="G2" s="516"/>
      <c r="H2" s="516"/>
      <c r="I2" s="516"/>
      <c r="J2" s="516"/>
      <c r="K2" s="516"/>
      <c r="L2" s="516"/>
    </row>
    <row r="3" spans="1:12">
      <c r="A3" s="525"/>
      <c r="B3" s="525"/>
      <c r="C3" s="525"/>
      <c r="D3" s="525"/>
      <c r="E3" s="525"/>
      <c r="F3" s="525"/>
      <c r="G3" s="525"/>
      <c r="H3" s="525"/>
      <c r="I3" s="525"/>
      <c r="J3" s="525"/>
      <c r="K3" s="525"/>
      <c r="L3" s="525"/>
    </row>
    <row r="4" spans="1:12">
      <c r="F4" s="75"/>
      <c r="I4" s="75"/>
      <c r="J4" s="75"/>
      <c r="K4" s="75"/>
      <c r="L4" s="70" t="s">
        <v>137</v>
      </c>
    </row>
    <row r="5" spans="1:12" s="161" customFormat="1">
      <c r="A5" s="526" t="s">
        <v>15</v>
      </c>
      <c r="B5" s="526" t="s">
        <v>116</v>
      </c>
      <c r="C5" s="526" t="s">
        <v>205</v>
      </c>
      <c r="D5" s="526"/>
      <c r="E5" s="526"/>
      <c r="F5" s="526" t="s">
        <v>206</v>
      </c>
      <c r="G5" s="526"/>
      <c r="H5" s="526"/>
      <c r="I5" s="526" t="s">
        <v>207</v>
      </c>
      <c r="J5" s="526"/>
      <c r="K5" s="526"/>
      <c r="L5" s="519" t="s">
        <v>246</v>
      </c>
    </row>
    <row r="6" spans="1:12" s="161" customFormat="1" ht="30">
      <c r="A6" s="526"/>
      <c r="B6" s="526"/>
      <c r="C6" s="282" t="s">
        <v>126</v>
      </c>
      <c r="D6" s="282" t="s">
        <v>208</v>
      </c>
      <c r="E6" s="282" t="s">
        <v>262</v>
      </c>
      <c r="F6" s="282" t="s">
        <v>126</v>
      </c>
      <c r="G6" s="282" t="s">
        <v>208</v>
      </c>
      <c r="H6" s="282" t="s">
        <v>262</v>
      </c>
      <c r="I6" s="282" t="s">
        <v>126</v>
      </c>
      <c r="J6" s="282" t="s">
        <v>208</v>
      </c>
      <c r="K6" s="282" t="s">
        <v>262</v>
      </c>
      <c r="L6" s="520"/>
    </row>
    <row r="7" spans="1:12" ht="30">
      <c r="A7" s="283" t="s">
        <v>62</v>
      </c>
      <c r="B7" s="270" t="s">
        <v>209</v>
      </c>
      <c r="C7" s="284"/>
      <c r="D7" s="284"/>
      <c r="E7" s="284"/>
      <c r="F7" s="285"/>
      <c r="G7" s="284"/>
      <c r="H7" s="284"/>
      <c r="I7" s="285"/>
      <c r="J7" s="285"/>
      <c r="K7" s="285"/>
      <c r="L7" s="249"/>
    </row>
    <row r="8" spans="1:12" hidden="1">
      <c r="A8" s="260">
        <v>1</v>
      </c>
      <c r="B8" s="269" t="s">
        <v>210</v>
      </c>
      <c r="C8" s="80"/>
      <c r="D8" s="80"/>
      <c r="E8" s="80"/>
      <c r="F8" s="286"/>
      <c r="G8" s="80"/>
      <c r="H8" s="80"/>
      <c r="I8" s="286"/>
      <c r="J8" s="286"/>
      <c r="K8" s="286"/>
      <c r="L8" s="260"/>
    </row>
    <row r="9" spans="1:12" hidden="1">
      <c r="A9" s="260"/>
      <c r="B9" s="287" t="s">
        <v>211</v>
      </c>
      <c r="C9" s="288"/>
      <c r="D9" s="288"/>
      <c r="E9" s="288"/>
      <c r="F9" s="286"/>
      <c r="G9" s="288"/>
      <c r="H9" s="288"/>
      <c r="I9" s="286"/>
      <c r="J9" s="286"/>
      <c r="K9" s="286"/>
      <c r="L9" s="260"/>
    </row>
    <row r="10" spans="1:12" ht="31" hidden="1">
      <c r="A10" s="260">
        <v>2</v>
      </c>
      <c r="B10" s="269" t="s">
        <v>212</v>
      </c>
      <c r="C10" s="80"/>
      <c r="D10" s="80"/>
      <c r="E10" s="80"/>
      <c r="F10" s="286"/>
      <c r="G10" s="80"/>
      <c r="H10" s="80"/>
      <c r="I10" s="286"/>
      <c r="J10" s="286"/>
      <c r="K10" s="286"/>
      <c r="L10" s="260"/>
    </row>
    <row r="11" spans="1:12" hidden="1">
      <c r="A11" s="260"/>
      <c r="B11" s="287" t="s">
        <v>211</v>
      </c>
      <c r="C11" s="288"/>
      <c r="D11" s="288"/>
      <c r="E11" s="288"/>
      <c r="F11" s="286"/>
      <c r="G11" s="288"/>
      <c r="H11" s="288"/>
      <c r="I11" s="286"/>
      <c r="J11" s="286"/>
      <c r="K11" s="286"/>
      <c r="L11" s="260"/>
    </row>
    <row r="12" spans="1:12" hidden="1">
      <c r="A12" s="260">
        <v>3</v>
      </c>
      <c r="B12" s="269" t="s">
        <v>213</v>
      </c>
      <c r="C12" s="80"/>
      <c r="D12" s="80"/>
      <c r="E12" s="80"/>
      <c r="F12" s="286"/>
      <c r="G12" s="80"/>
      <c r="H12" s="80"/>
      <c r="I12" s="286"/>
      <c r="J12" s="286"/>
      <c r="K12" s="286"/>
      <c r="L12" s="260"/>
    </row>
    <row r="13" spans="1:12" hidden="1">
      <c r="A13" s="260" t="s">
        <v>113</v>
      </c>
      <c r="B13" s="269" t="s">
        <v>214</v>
      </c>
      <c r="C13" s="80"/>
      <c r="D13" s="80"/>
      <c r="E13" s="80"/>
      <c r="F13" s="286"/>
      <c r="G13" s="80"/>
      <c r="H13" s="80"/>
      <c r="I13" s="286"/>
      <c r="J13" s="286"/>
      <c r="K13" s="286"/>
      <c r="L13" s="260"/>
    </row>
    <row r="14" spans="1:12" hidden="1">
      <c r="A14" s="260"/>
      <c r="B14" s="287" t="s">
        <v>244</v>
      </c>
      <c r="C14" s="288"/>
      <c r="D14" s="288"/>
      <c r="E14" s="288"/>
      <c r="F14" s="286"/>
      <c r="G14" s="288"/>
      <c r="H14" s="288"/>
      <c r="I14" s="286"/>
      <c r="J14" s="286"/>
      <c r="K14" s="286"/>
      <c r="L14" s="260"/>
    </row>
    <row r="15" spans="1:12" hidden="1">
      <c r="A15" s="260"/>
      <c r="B15" s="287" t="s">
        <v>215</v>
      </c>
      <c r="C15" s="288"/>
      <c r="D15" s="288"/>
      <c r="E15" s="288"/>
      <c r="F15" s="286"/>
      <c r="G15" s="288"/>
      <c r="H15" s="288"/>
      <c r="I15" s="286"/>
      <c r="J15" s="286"/>
      <c r="K15" s="286"/>
      <c r="L15" s="260"/>
    </row>
    <row r="16" spans="1:12" hidden="1">
      <c r="A16" s="260" t="s">
        <v>114</v>
      </c>
      <c r="B16" s="269" t="s">
        <v>216</v>
      </c>
      <c r="C16" s="80"/>
      <c r="D16" s="80"/>
      <c r="E16" s="80"/>
      <c r="F16" s="286"/>
      <c r="G16" s="80"/>
      <c r="H16" s="80"/>
      <c r="I16" s="286"/>
      <c r="J16" s="286"/>
      <c r="K16" s="286"/>
      <c r="L16" s="260"/>
    </row>
    <row r="17" spans="1:12" hidden="1">
      <c r="A17" s="260"/>
      <c r="B17" s="287" t="s">
        <v>244</v>
      </c>
      <c r="C17" s="288"/>
      <c r="D17" s="288"/>
      <c r="E17" s="288"/>
      <c r="F17" s="286"/>
      <c r="G17" s="288"/>
      <c r="H17" s="288"/>
      <c r="I17" s="286"/>
      <c r="J17" s="286"/>
      <c r="K17" s="286"/>
      <c r="L17" s="260"/>
    </row>
    <row r="18" spans="1:12" hidden="1">
      <c r="A18" s="260"/>
      <c r="B18" s="287" t="s">
        <v>215</v>
      </c>
      <c r="C18" s="288"/>
      <c r="D18" s="288"/>
      <c r="E18" s="288"/>
      <c r="F18" s="286"/>
      <c r="G18" s="288"/>
      <c r="H18" s="288"/>
      <c r="I18" s="286"/>
      <c r="J18" s="286"/>
      <c r="K18" s="286"/>
      <c r="L18" s="260"/>
    </row>
    <row r="19" spans="1:12" hidden="1">
      <c r="A19" s="260">
        <v>4</v>
      </c>
      <c r="B19" s="269" t="s">
        <v>217</v>
      </c>
      <c r="C19" s="80"/>
      <c r="D19" s="80"/>
      <c r="E19" s="80"/>
      <c r="F19" s="286"/>
      <c r="G19" s="80"/>
      <c r="H19" s="80"/>
      <c r="I19" s="286"/>
      <c r="J19" s="286"/>
      <c r="K19" s="286"/>
      <c r="L19" s="260"/>
    </row>
    <row r="20" spans="1:12" hidden="1">
      <c r="A20" s="260"/>
      <c r="B20" s="287" t="s">
        <v>244</v>
      </c>
      <c r="C20" s="288"/>
      <c r="D20" s="288"/>
      <c r="E20" s="288"/>
      <c r="F20" s="286"/>
      <c r="G20" s="288"/>
      <c r="H20" s="288"/>
      <c r="I20" s="286"/>
      <c r="J20" s="286"/>
      <c r="K20" s="286"/>
      <c r="L20" s="260"/>
    </row>
    <row r="21" spans="1:12" hidden="1">
      <c r="A21" s="260"/>
      <c r="B21" s="287" t="s">
        <v>215</v>
      </c>
      <c r="C21" s="288"/>
      <c r="D21" s="288"/>
      <c r="E21" s="288"/>
      <c r="F21" s="286"/>
      <c r="G21" s="288"/>
      <c r="H21" s="288"/>
      <c r="I21" s="286"/>
      <c r="J21" s="286"/>
      <c r="K21" s="286"/>
      <c r="L21" s="260"/>
    </row>
    <row r="22" spans="1:12" ht="30">
      <c r="A22" s="258" t="s">
        <v>45</v>
      </c>
      <c r="B22" s="259" t="s">
        <v>218</v>
      </c>
      <c r="C22" s="80"/>
      <c r="D22" s="80"/>
      <c r="E22" s="80"/>
      <c r="F22" s="286"/>
      <c r="G22" s="80"/>
      <c r="H22" s="80"/>
      <c r="I22" s="286"/>
      <c r="J22" s="286"/>
      <c r="K22" s="286"/>
      <c r="L22" s="260"/>
    </row>
    <row r="23" spans="1:12">
      <c r="A23" s="260">
        <v>1</v>
      </c>
      <c r="B23" s="269" t="s">
        <v>210</v>
      </c>
      <c r="C23" s="80"/>
      <c r="D23" s="80"/>
      <c r="E23" s="80"/>
      <c r="F23" s="286"/>
      <c r="G23" s="80"/>
      <c r="H23" s="80"/>
      <c r="I23" s="286"/>
      <c r="J23" s="286"/>
      <c r="K23" s="286"/>
      <c r="L23" s="260"/>
    </row>
    <row r="24" spans="1:12">
      <c r="A24" s="260"/>
      <c r="B24" s="287" t="s">
        <v>211</v>
      </c>
      <c r="C24" s="80"/>
      <c r="D24" s="80"/>
      <c r="E24" s="80"/>
      <c r="F24" s="286"/>
      <c r="G24" s="80"/>
      <c r="H24" s="80"/>
      <c r="I24" s="286"/>
      <c r="J24" s="286"/>
      <c r="K24" s="286"/>
      <c r="L24" s="260"/>
    </row>
    <row r="25" spans="1:12" ht="31">
      <c r="A25" s="260">
        <v>2</v>
      </c>
      <c r="B25" s="269" t="s">
        <v>212</v>
      </c>
      <c r="C25" s="80"/>
      <c r="D25" s="80"/>
      <c r="E25" s="80"/>
      <c r="F25" s="286"/>
      <c r="G25" s="80"/>
      <c r="H25" s="80"/>
      <c r="I25" s="286"/>
      <c r="J25" s="286"/>
      <c r="K25" s="286"/>
      <c r="L25" s="260"/>
    </row>
    <row r="26" spans="1:12">
      <c r="A26" s="260"/>
      <c r="B26" s="287" t="s">
        <v>211</v>
      </c>
      <c r="C26" s="80"/>
      <c r="D26" s="80"/>
      <c r="E26" s="80"/>
      <c r="F26" s="286"/>
      <c r="G26" s="80"/>
      <c r="H26" s="80"/>
      <c r="I26" s="286"/>
      <c r="J26" s="286"/>
      <c r="K26" s="286"/>
      <c r="L26" s="260"/>
    </row>
    <row r="27" spans="1:12">
      <c r="A27" s="260">
        <v>3</v>
      </c>
      <c r="B27" s="269" t="s">
        <v>213</v>
      </c>
      <c r="C27" s="269"/>
      <c r="D27" s="269"/>
      <c r="E27" s="269"/>
      <c r="F27" s="258"/>
      <c r="G27" s="269"/>
      <c r="H27" s="269"/>
      <c r="I27" s="258"/>
      <c r="J27" s="258"/>
      <c r="K27" s="258"/>
      <c r="L27" s="79"/>
    </row>
    <row r="28" spans="1:12">
      <c r="A28" s="260" t="s">
        <v>113</v>
      </c>
      <c r="B28" s="269" t="s">
        <v>214</v>
      </c>
      <c r="C28" s="80"/>
      <c r="D28" s="80"/>
      <c r="E28" s="80"/>
      <c r="F28" s="258"/>
      <c r="G28" s="80"/>
      <c r="H28" s="80"/>
      <c r="I28" s="258"/>
      <c r="J28" s="258"/>
      <c r="K28" s="258"/>
      <c r="L28" s="79"/>
    </row>
    <row r="29" spans="1:12">
      <c r="A29" s="260"/>
      <c r="B29" s="287" t="s">
        <v>244</v>
      </c>
      <c r="C29" s="80"/>
      <c r="D29" s="80"/>
      <c r="E29" s="80"/>
      <c r="F29" s="258"/>
      <c r="G29" s="80"/>
      <c r="H29" s="80"/>
      <c r="I29" s="258"/>
      <c r="J29" s="258"/>
      <c r="K29" s="258"/>
      <c r="L29" s="79"/>
    </row>
    <row r="30" spans="1:12">
      <c r="A30" s="260"/>
      <c r="B30" s="287" t="s">
        <v>215</v>
      </c>
      <c r="C30" s="80"/>
      <c r="D30" s="80"/>
      <c r="E30" s="80"/>
      <c r="F30" s="79"/>
      <c r="G30" s="80"/>
      <c r="H30" s="80"/>
      <c r="I30" s="79"/>
      <c r="J30" s="79"/>
      <c r="K30" s="79"/>
      <c r="L30" s="80"/>
    </row>
    <row r="31" spans="1:12">
      <c r="A31" s="260" t="s">
        <v>114</v>
      </c>
      <c r="B31" s="269" t="s">
        <v>216</v>
      </c>
      <c r="C31" s="80"/>
      <c r="D31" s="80"/>
      <c r="E31" s="80"/>
      <c r="F31" s="81"/>
      <c r="G31" s="80"/>
      <c r="H31" s="80"/>
      <c r="I31" s="81"/>
      <c r="J31" s="81"/>
      <c r="K31" s="81"/>
      <c r="L31" s="80"/>
    </row>
    <row r="32" spans="1:12">
      <c r="A32" s="260"/>
      <c r="B32" s="287" t="s">
        <v>244</v>
      </c>
      <c r="C32" s="80"/>
      <c r="D32" s="80"/>
      <c r="E32" s="80"/>
      <c r="F32" s="81"/>
      <c r="G32" s="80"/>
      <c r="H32" s="80"/>
      <c r="I32" s="81"/>
      <c r="J32" s="81"/>
      <c r="K32" s="81"/>
      <c r="L32" s="80"/>
    </row>
    <row r="33" spans="1:12">
      <c r="A33" s="260"/>
      <c r="B33" s="287" t="s">
        <v>215</v>
      </c>
      <c r="C33" s="269"/>
      <c r="D33" s="269"/>
      <c r="E33" s="269"/>
      <c r="F33" s="81"/>
      <c r="G33" s="269"/>
      <c r="H33" s="269"/>
      <c r="I33" s="81"/>
      <c r="J33" s="81"/>
      <c r="K33" s="81"/>
      <c r="L33" s="79"/>
    </row>
    <row r="34" spans="1:12">
      <c r="A34" s="260">
        <v>4</v>
      </c>
      <c r="B34" s="269" t="s">
        <v>219</v>
      </c>
      <c r="C34" s="80"/>
      <c r="D34" s="80"/>
      <c r="E34" s="80"/>
      <c r="F34" s="81"/>
      <c r="G34" s="80"/>
      <c r="H34" s="80"/>
      <c r="I34" s="81"/>
      <c r="J34" s="81"/>
      <c r="K34" s="81"/>
      <c r="L34" s="79"/>
    </row>
    <row r="35" spans="1:12">
      <c r="A35" s="260"/>
      <c r="B35" s="287" t="s">
        <v>244</v>
      </c>
      <c r="C35" s="80"/>
      <c r="D35" s="80"/>
      <c r="E35" s="80"/>
      <c r="F35" s="81"/>
      <c r="G35" s="80"/>
      <c r="H35" s="80"/>
      <c r="I35" s="81"/>
      <c r="J35" s="81"/>
      <c r="K35" s="81"/>
      <c r="L35" s="79"/>
    </row>
    <row r="36" spans="1:12">
      <c r="A36" s="260"/>
      <c r="B36" s="287" t="s">
        <v>215</v>
      </c>
      <c r="C36" s="80"/>
      <c r="D36" s="80"/>
      <c r="E36" s="80"/>
      <c r="F36" s="81"/>
      <c r="G36" s="80"/>
      <c r="H36" s="80"/>
      <c r="I36" s="81"/>
      <c r="J36" s="81"/>
      <c r="K36" s="81"/>
      <c r="L36" s="79"/>
    </row>
    <row r="37" spans="1:12" ht="30">
      <c r="A37" s="271" t="s">
        <v>53</v>
      </c>
      <c r="B37" s="289" t="s">
        <v>220</v>
      </c>
      <c r="C37" s="290"/>
      <c r="D37" s="290"/>
      <c r="E37" s="290"/>
      <c r="F37" s="268"/>
      <c r="G37" s="290"/>
      <c r="H37" s="290"/>
      <c r="I37" s="268"/>
      <c r="J37" s="268"/>
      <c r="K37" s="268"/>
      <c r="L37" s="291"/>
    </row>
    <row r="38" spans="1:12">
      <c r="A38" s="266"/>
      <c r="B38" s="292" t="s">
        <v>115</v>
      </c>
      <c r="C38" s="290"/>
      <c r="D38" s="290"/>
      <c r="E38" s="290"/>
      <c r="F38" s="268"/>
      <c r="G38" s="290"/>
      <c r="H38" s="290"/>
      <c r="I38" s="268"/>
      <c r="J38" s="268"/>
      <c r="K38" s="268"/>
      <c r="L38" s="291"/>
    </row>
    <row r="39" spans="1:12">
      <c r="A39" s="82"/>
      <c r="B39" s="293"/>
      <c r="C39" s="294"/>
      <c r="D39" s="294"/>
      <c r="E39" s="294"/>
      <c r="F39" s="83"/>
      <c r="G39" s="294"/>
      <c r="H39" s="294"/>
      <c r="I39" s="83"/>
      <c r="J39" s="83"/>
      <c r="K39" s="83"/>
      <c r="L39" s="295"/>
    </row>
    <row r="41" spans="1:12">
      <c r="A41" s="76"/>
      <c r="C41" s="76"/>
      <c r="D41" s="76"/>
      <c r="E41" s="76"/>
      <c r="F41" s="76"/>
      <c r="G41" s="76"/>
      <c r="H41" s="521" t="s">
        <v>125</v>
      </c>
      <c r="I41" s="521"/>
      <c r="J41" s="521"/>
      <c r="K41" s="521"/>
      <c r="L41" s="521"/>
    </row>
    <row r="42" spans="1:12">
      <c r="A42" s="516"/>
      <c r="B42" s="516"/>
      <c r="C42" s="516"/>
      <c r="D42" s="47"/>
      <c r="E42" s="47"/>
      <c r="F42" s="47"/>
      <c r="G42" s="47"/>
      <c r="H42" s="516" t="s">
        <v>309</v>
      </c>
      <c r="I42" s="516"/>
      <c r="J42" s="516"/>
      <c r="K42" s="516"/>
      <c r="L42" s="516"/>
    </row>
    <row r="43" spans="1:12">
      <c r="A43" s="521"/>
      <c r="B43" s="521"/>
      <c r="C43" s="521"/>
      <c r="D43" s="76"/>
      <c r="E43" s="76"/>
      <c r="F43" s="76"/>
      <c r="G43" s="76"/>
      <c r="H43" s="521" t="s">
        <v>124</v>
      </c>
      <c r="I43" s="521"/>
      <c r="J43" s="521"/>
      <c r="K43" s="521"/>
      <c r="L43" s="521"/>
    </row>
  </sheetData>
  <mergeCells count="13">
    <mergeCell ref="A42:C42"/>
    <mergeCell ref="H42:L42"/>
    <mergeCell ref="A43:C43"/>
    <mergeCell ref="H43:L43"/>
    <mergeCell ref="A2:L2"/>
    <mergeCell ref="A3:L3"/>
    <mergeCell ref="H41:L41"/>
    <mergeCell ref="A5:A6"/>
    <mergeCell ref="B5:B6"/>
    <mergeCell ref="L5:L6"/>
    <mergeCell ref="C5:E5"/>
    <mergeCell ref="F5:H5"/>
    <mergeCell ref="I5:K5"/>
  </mergeCells>
  <printOptions horizontalCentered="1"/>
  <pageMargins left="0.31496062992125984" right="0.31496062992125984" top="0.78740157480314965" bottom="0.39370078740157483" header="0.31496062992125984" footer="0.31496062992125984"/>
  <pageSetup paperSize="9" scale="85" orientation="landscape" r:id="rId1"/>
  <headerFooter alignWithMargins="0">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6"/>
  <sheetViews>
    <sheetView showGridLines="0" view="pageBreakPreview" zoomScale="60" zoomScaleNormal="100" workbookViewId="0">
      <pane xSplit="3" ySplit="9" topLeftCell="D14" activePane="bottomRight" state="frozen"/>
      <selection pane="topRight" activeCell="D1" sqref="D1"/>
      <selection pane="bottomLeft" activeCell="A10" sqref="A10"/>
      <selection pane="bottomRight" activeCell="J12" sqref="J12"/>
    </sheetView>
  </sheetViews>
  <sheetFormatPr defaultColWidth="8.83203125" defaultRowHeight="15.5"/>
  <cols>
    <col min="1" max="1" width="4.5" style="307" customWidth="1"/>
    <col min="2" max="2" width="46.58203125" style="108" customWidth="1"/>
    <col min="3" max="3" width="10.75" style="108" customWidth="1"/>
    <col min="4" max="4" width="11.83203125" style="108" customWidth="1"/>
    <col min="5" max="5" width="13.33203125" style="108" customWidth="1"/>
    <col min="6" max="7" width="11.75" style="108" customWidth="1"/>
    <col min="8" max="16384" width="8.83203125" style="108"/>
  </cols>
  <sheetData>
    <row r="1" spans="1:9" ht="17.5">
      <c r="A1" s="37" t="str">
        <f>'09'!A1</f>
        <v>UBND XÃ BẮC SƠN</v>
      </c>
      <c r="F1" s="473" t="s">
        <v>273</v>
      </c>
      <c r="G1" s="473"/>
    </row>
    <row r="2" spans="1:9" ht="17.5">
      <c r="A2" s="529" t="s">
        <v>313</v>
      </c>
      <c r="B2" s="529"/>
      <c r="C2" s="529"/>
      <c r="D2" s="529"/>
      <c r="E2" s="529"/>
      <c r="F2" s="529"/>
      <c r="G2" s="529"/>
    </row>
    <row r="3" spans="1:9" ht="18">
      <c r="A3" s="474" t="str">
        <f>'09'!A4:G4</f>
        <v>(Biểu kèm theo Quyết định số               /QD-UBND ngày        /        /2026 của UBND xã Bắc Sơn)</v>
      </c>
      <c r="B3" s="474"/>
      <c r="C3" s="474"/>
      <c r="D3" s="474"/>
      <c r="E3" s="474"/>
      <c r="F3" s="474"/>
      <c r="G3" s="474"/>
      <c r="I3" s="137"/>
    </row>
    <row r="4" spans="1:9">
      <c r="A4" s="530"/>
      <c r="B4" s="530"/>
      <c r="C4" s="317"/>
      <c r="D4" s="317"/>
      <c r="E4" s="317"/>
      <c r="F4" s="317"/>
      <c r="G4" s="316" t="s">
        <v>137</v>
      </c>
    </row>
    <row r="5" spans="1:9" s="147" customFormat="1">
      <c r="A5" s="531" t="s">
        <v>15</v>
      </c>
      <c r="B5" s="482" t="s">
        <v>116</v>
      </c>
      <c r="C5" s="482" t="s">
        <v>314</v>
      </c>
      <c r="D5" s="482" t="s">
        <v>315</v>
      </c>
      <c r="E5" s="482" t="s">
        <v>121</v>
      </c>
      <c r="F5" s="482"/>
      <c r="G5" s="482" t="s">
        <v>221</v>
      </c>
    </row>
    <row r="6" spans="1:9" s="147" customFormat="1">
      <c r="A6" s="532"/>
      <c r="B6" s="482"/>
      <c r="C6" s="482"/>
      <c r="D6" s="482"/>
      <c r="E6" s="482"/>
      <c r="F6" s="482"/>
      <c r="G6" s="482"/>
    </row>
    <row r="7" spans="1:9" s="147" customFormat="1" ht="21" customHeight="1">
      <c r="A7" s="533"/>
      <c r="B7" s="482"/>
      <c r="C7" s="482"/>
      <c r="D7" s="482"/>
      <c r="E7" s="85" t="s">
        <v>117</v>
      </c>
      <c r="F7" s="85" t="s">
        <v>118</v>
      </c>
      <c r="G7" s="482"/>
    </row>
    <row r="8" spans="1:9" s="109" customFormat="1">
      <c r="A8" s="302" t="s">
        <v>0</v>
      </c>
      <c r="B8" s="302" t="s">
        <v>1</v>
      </c>
      <c r="C8" s="302">
        <v>1</v>
      </c>
      <c r="D8" s="302">
        <v>2</v>
      </c>
      <c r="E8" s="302" t="s">
        <v>119</v>
      </c>
      <c r="F8" s="303" t="s">
        <v>120</v>
      </c>
      <c r="G8" s="303">
        <v>5</v>
      </c>
    </row>
    <row r="9" spans="1:9" s="107" customFormat="1">
      <c r="A9" s="355"/>
      <c r="B9" s="355" t="s">
        <v>1561</v>
      </c>
      <c r="C9" s="356">
        <f>SUM(C10:C17)</f>
        <v>2617.3523190000001</v>
      </c>
      <c r="D9" s="356">
        <f>SUM(D10:D17)</f>
        <v>23485.567675000002</v>
      </c>
      <c r="E9" s="357">
        <f>D9-C9</f>
        <v>20868.215356000001</v>
      </c>
      <c r="F9" s="358">
        <f>D9/C9*100</f>
        <v>897.30249552238456</v>
      </c>
      <c r="G9" s="354"/>
      <c r="H9" s="108"/>
    </row>
    <row r="10" spans="1:9" ht="93">
      <c r="A10" s="304">
        <v>1</v>
      </c>
      <c r="B10" s="315" t="s">
        <v>1554</v>
      </c>
      <c r="C10" s="305">
        <v>197.36799999999999</v>
      </c>
      <c r="D10" s="353">
        <v>503.54754000000003</v>
      </c>
      <c r="E10" s="359">
        <f>D10-C10</f>
        <v>306.17954000000003</v>
      </c>
      <c r="F10" s="360">
        <f>D10/C10*100</f>
        <v>255.13129788010218</v>
      </c>
      <c r="G10" s="306"/>
    </row>
    <row r="11" spans="1:9" ht="46.5">
      <c r="A11" s="304">
        <v>2</v>
      </c>
      <c r="B11" s="315" t="s">
        <v>1555</v>
      </c>
      <c r="C11" s="353"/>
      <c r="D11" s="353"/>
      <c r="E11" s="359"/>
      <c r="F11" s="360"/>
      <c r="G11" s="306"/>
    </row>
    <row r="12" spans="1:9" ht="46.5">
      <c r="A12" s="304">
        <v>3</v>
      </c>
      <c r="B12" s="315" t="s">
        <v>1405</v>
      </c>
      <c r="C12" s="353">
        <v>80.020146999999994</v>
      </c>
      <c r="D12" s="353">
        <v>209.113</v>
      </c>
      <c r="E12" s="359">
        <f t="shared" ref="E12:E17" si="0">D12-C12</f>
        <v>129.09285299999999</v>
      </c>
      <c r="F12" s="360">
        <f t="shared" ref="F12:F17" si="1">D12/C12*100</f>
        <v>261.32543845489312</v>
      </c>
      <c r="G12" s="306"/>
    </row>
    <row r="13" spans="1:9" ht="46.5">
      <c r="A13" s="304">
        <v>4</v>
      </c>
      <c r="B13" s="315" t="s">
        <v>1556</v>
      </c>
      <c r="C13" s="305"/>
      <c r="D13" s="353">
        <v>664.61495400000001</v>
      </c>
      <c r="E13" s="359">
        <f t="shared" si="0"/>
        <v>664.61495400000001</v>
      </c>
      <c r="F13" s="360"/>
      <c r="G13" s="306"/>
    </row>
    <row r="14" spans="1:9" ht="77.5">
      <c r="A14" s="304">
        <v>5</v>
      </c>
      <c r="B14" s="315" t="s">
        <v>1557</v>
      </c>
      <c r="C14" s="305">
        <v>85.450100000000006</v>
      </c>
      <c r="D14" s="353">
        <v>9359.0698780000002</v>
      </c>
      <c r="E14" s="359">
        <f t="shared" si="0"/>
        <v>9273.6197780000002</v>
      </c>
      <c r="F14" s="360">
        <f t="shared" si="1"/>
        <v>10952.672820745674</v>
      </c>
      <c r="G14" s="306"/>
    </row>
    <row r="15" spans="1:9" ht="46.5">
      <c r="A15" s="304">
        <v>6</v>
      </c>
      <c r="B15" s="315" t="s">
        <v>1558</v>
      </c>
      <c r="C15" s="305"/>
      <c r="D15" s="353"/>
      <c r="E15" s="359">
        <f t="shared" si="0"/>
        <v>0</v>
      </c>
      <c r="F15" s="360"/>
      <c r="G15" s="306"/>
    </row>
    <row r="16" spans="1:9" ht="62">
      <c r="A16" s="304">
        <v>7</v>
      </c>
      <c r="B16" s="315" t="s">
        <v>1559</v>
      </c>
      <c r="C16" s="305">
        <v>1971.8098890000001</v>
      </c>
      <c r="D16" s="353">
        <v>12029.01302</v>
      </c>
      <c r="E16" s="359">
        <f t="shared" si="0"/>
        <v>10057.203131</v>
      </c>
      <c r="F16" s="360">
        <f t="shared" si="1"/>
        <v>610.04933016643372</v>
      </c>
      <c r="G16" s="306"/>
    </row>
    <row r="17" spans="1:9" ht="34">
      <c r="A17" s="304">
        <v>8</v>
      </c>
      <c r="B17" s="315" t="s">
        <v>222</v>
      </c>
      <c r="C17" s="305">
        <v>282.704183</v>
      </c>
      <c r="D17" s="353">
        <v>720.20928299999991</v>
      </c>
      <c r="E17" s="359">
        <f t="shared" si="0"/>
        <v>437.50509999999991</v>
      </c>
      <c r="F17" s="360">
        <f t="shared" si="1"/>
        <v>254.75720781959561</v>
      </c>
      <c r="G17" s="306"/>
    </row>
    <row r="18" spans="1:9" ht="39.75" customHeight="1">
      <c r="A18" s="527" t="s">
        <v>318</v>
      </c>
      <c r="B18" s="528"/>
      <c r="C18" s="528"/>
      <c r="D18" s="528"/>
      <c r="E18" s="528"/>
      <c r="F18" s="528"/>
      <c r="G18" s="528"/>
    </row>
    <row r="19" spans="1:9">
      <c r="A19" s="217"/>
      <c r="B19" s="109"/>
      <c r="C19" s="109"/>
      <c r="D19" s="109"/>
      <c r="E19" s="481" t="s">
        <v>1604</v>
      </c>
      <c r="F19" s="481"/>
      <c r="G19" s="481"/>
    </row>
    <row r="20" spans="1:9" ht="17.5">
      <c r="A20" s="529"/>
      <c r="B20" s="529"/>
      <c r="E20" s="473" t="s">
        <v>309</v>
      </c>
      <c r="F20" s="473"/>
      <c r="G20" s="473"/>
    </row>
    <row r="21" spans="1:9">
      <c r="E21" s="521" t="s">
        <v>124</v>
      </c>
      <c r="F21" s="521"/>
      <c r="G21" s="521"/>
      <c r="H21" s="76"/>
      <c r="I21" s="76"/>
    </row>
    <row r="26" spans="1:9" s="107" customFormat="1" ht="15">
      <c r="A26" s="206"/>
      <c r="E26" s="473" t="s">
        <v>278</v>
      </c>
      <c r="F26" s="473"/>
      <c r="G26" s="473"/>
    </row>
  </sheetData>
  <mergeCells count="16">
    <mergeCell ref="E26:G26"/>
    <mergeCell ref="A5:A7"/>
    <mergeCell ref="B5:B7"/>
    <mergeCell ref="D5:D7"/>
    <mergeCell ref="G5:G7"/>
    <mergeCell ref="E20:G20"/>
    <mergeCell ref="E19:G19"/>
    <mergeCell ref="E21:G21"/>
    <mergeCell ref="A20:B20"/>
    <mergeCell ref="F1:G1"/>
    <mergeCell ref="C5:C7"/>
    <mergeCell ref="E5:F6"/>
    <mergeCell ref="A18:G18"/>
    <mergeCell ref="A3:G3"/>
    <mergeCell ref="A2:G2"/>
    <mergeCell ref="A4:B4"/>
  </mergeCells>
  <phoneticPr fontId="0" type="noConversion"/>
  <printOptions horizontalCentered="1" gridLinesSet="0"/>
  <pageMargins left="0.59055118110236227" right="0.19685039370078741" top="0.47244094488188981" bottom="0.47244094488188981" header="0.31496062992125984" footer="0.31496062992125984"/>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8"/>
  <sheetViews>
    <sheetView view="pageBreakPreview" topLeftCell="A3" zoomScale="85" zoomScaleNormal="115" zoomScaleSheetLayoutView="85" workbookViewId="0">
      <selection activeCell="H25" sqref="H25"/>
    </sheetView>
  </sheetViews>
  <sheetFormatPr defaultColWidth="9.08203125" defaultRowHeight="14"/>
  <cols>
    <col min="1" max="1" width="4.08203125" style="55" customWidth="1"/>
    <col min="2" max="2" width="35" style="55" customWidth="1"/>
    <col min="3" max="3" width="12.33203125" style="55" customWidth="1"/>
    <col min="4" max="4" width="13" style="55" customWidth="1"/>
    <col min="5" max="5" width="7.5" style="55" customWidth="1"/>
    <col min="6" max="16384" width="9.08203125" style="55"/>
  </cols>
  <sheetData>
    <row r="1" spans="1:6" s="54" customFormat="1">
      <c r="A1" s="51" t="str">
        <f>'11'!A1</f>
        <v>UBND XÃ BẮC SƠN</v>
      </c>
      <c r="B1" s="52"/>
      <c r="C1" s="52"/>
      <c r="D1" s="52"/>
      <c r="E1" s="53" t="s">
        <v>274</v>
      </c>
    </row>
    <row r="2" spans="1:6" ht="36" customHeight="1">
      <c r="A2" s="537" t="s">
        <v>1541</v>
      </c>
      <c r="B2" s="537"/>
      <c r="C2" s="537"/>
      <c r="D2" s="537"/>
      <c r="E2" s="537"/>
    </row>
    <row r="3" spans="1:6">
      <c r="A3" s="540" t="str">
        <f>'11'!A3:G3</f>
        <v>(Biểu kèm theo Quyết định số               /QD-UBND ngày        /        /2026 của UBND xã Bắc Sơn)</v>
      </c>
      <c r="B3" s="540"/>
      <c r="C3" s="540"/>
      <c r="D3" s="540"/>
      <c r="E3" s="540"/>
    </row>
    <row r="4" spans="1:6" ht="18.75" customHeight="1">
      <c r="D4" s="538" t="s">
        <v>251</v>
      </c>
      <c r="E4" s="538"/>
    </row>
    <row r="5" spans="1:6" s="56" customFormat="1" ht="42.75" customHeight="1">
      <c r="A5" s="141" t="s">
        <v>15</v>
      </c>
      <c r="B5" s="141" t="s">
        <v>247</v>
      </c>
      <c r="C5" s="141" t="s">
        <v>1542</v>
      </c>
      <c r="D5" s="142" t="s">
        <v>1543</v>
      </c>
      <c r="E5" s="142" t="s">
        <v>248</v>
      </c>
    </row>
    <row r="6" spans="1:6" ht="26.25" hidden="1" customHeight="1">
      <c r="A6" s="86"/>
      <c r="B6" s="143"/>
      <c r="C6" s="539" t="s">
        <v>224</v>
      </c>
      <c r="D6" s="539" t="s">
        <v>224</v>
      </c>
      <c r="E6" s="144"/>
    </row>
    <row r="7" spans="1:6" s="58" customFormat="1" ht="54" hidden="1" customHeight="1">
      <c r="A7" s="86"/>
      <c r="B7" s="143"/>
      <c r="C7" s="539"/>
      <c r="D7" s="539"/>
      <c r="E7" s="144"/>
      <c r="F7" s="57"/>
    </row>
    <row r="8" spans="1:6" s="58" customFormat="1" ht="17.25" customHeight="1">
      <c r="A8" s="86" t="s">
        <v>0</v>
      </c>
      <c r="B8" s="86" t="s">
        <v>1</v>
      </c>
      <c r="C8" s="86">
        <v>1</v>
      </c>
      <c r="D8" s="86">
        <v>2</v>
      </c>
      <c r="E8" s="86" t="s">
        <v>223</v>
      </c>
      <c r="F8" s="57"/>
    </row>
    <row r="9" spans="1:6" s="54" customFormat="1" ht="21.75" customHeight="1">
      <c r="A9" s="139"/>
      <c r="B9" s="140" t="s">
        <v>224</v>
      </c>
      <c r="C9" s="352">
        <f>C10</f>
        <v>3891.8894999999998</v>
      </c>
      <c r="D9" s="352">
        <f>D10</f>
        <v>3891.8894999999998</v>
      </c>
      <c r="E9" s="59">
        <f t="shared" ref="E9:E10" si="0">D9/C9*100</f>
        <v>100</v>
      </c>
    </row>
    <row r="10" spans="1:6" s="56" customFormat="1" ht="20.149999999999999" customHeight="1">
      <c r="A10" s="67" t="s">
        <v>62</v>
      </c>
      <c r="B10" s="348" t="s">
        <v>1553</v>
      </c>
      <c r="C10" s="352">
        <f>SUM(C11:C19)</f>
        <v>3891.8894999999998</v>
      </c>
      <c r="D10" s="352">
        <f>SUM(D11:D19)</f>
        <v>3891.8894999999998</v>
      </c>
      <c r="E10" s="59">
        <f t="shared" si="0"/>
        <v>100</v>
      </c>
    </row>
    <row r="11" spans="1:6" s="60" customFormat="1" ht="20.149999999999999" customHeight="1">
      <c r="A11" s="345">
        <v>1</v>
      </c>
      <c r="B11" s="346" t="s">
        <v>1544</v>
      </c>
      <c r="C11" s="349">
        <v>1483.47</v>
      </c>
      <c r="D11" s="349">
        <f>C11</f>
        <v>1483.47</v>
      </c>
      <c r="E11" s="347">
        <f>D11/C11*100</f>
        <v>100</v>
      </c>
    </row>
    <row r="12" spans="1:6" s="60" customFormat="1" ht="20.149999999999999" customHeight="1">
      <c r="A12" s="345">
        <v>2</v>
      </c>
      <c r="B12" s="346" t="s">
        <v>1545</v>
      </c>
      <c r="C12" s="350">
        <v>463.73</v>
      </c>
      <c r="D12" s="350">
        <f>C12</f>
        <v>463.73</v>
      </c>
      <c r="E12" s="347">
        <f t="shared" ref="E12:E19" si="1">D12/C12*100</f>
        <v>100</v>
      </c>
    </row>
    <row r="13" spans="1:6" s="60" customFormat="1" ht="20.149999999999999" customHeight="1">
      <c r="A13" s="345">
        <v>3</v>
      </c>
      <c r="B13" s="346" t="s">
        <v>1546</v>
      </c>
      <c r="C13" s="349">
        <v>448.34</v>
      </c>
      <c r="D13" s="349">
        <f t="shared" ref="D13:D19" si="2">C13</f>
        <v>448.34</v>
      </c>
      <c r="E13" s="347">
        <f t="shared" si="1"/>
        <v>100</v>
      </c>
    </row>
    <row r="14" spans="1:6" s="60" customFormat="1" ht="20.149999999999999" customHeight="1">
      <c r="A14" s="345">
        <v>4</v>
      </c>
      <c r="B14" s="346" t="s">
        <v>1547</v>
      </c>
      <c r="C14" s="350">
        <v>920.67</v>
      </c>
      <c r="D14" s="350">
        <f t="shared" si="2"/>
        <v>920.67</v>
      </c>
      <c r="E14" s="347">
        <f t="shared" si="1"/>
        <v>100</v>
      </c>
    </row>
    <row r="15" spans="1:6" s="60" customFormat="1" ht="20.149999999999999" customHeight="1">
      <c r="A15" s="345">
        <v>5</v>
      </c>
      <c r="B15" s="346" t="s">
        <v>1548</v>
      </c>
      <c r="C15" s="349">
        <v>64.349999999999994</v>
      </c>
      <c r="D15" s="349">
        <f t="shared" si="2"/>
        <v>64.349999999999994</v>
      </c>
      <c r="E15" s="347">
        <f t="shared" si="1"/>
        <v>100</v>
      </c>
    </row>
    <row r="16" spans="1:6" s="60" customFormat="1" ht="20.149999999999999" customHeight="1">
      <c r="A16" s="345">
        <v>6</v>
      </c>
      <c r="B16" s="346" t="s">
        <v>1549</v>
      </c>
      <c r="C16" s="351">
        <v>367.97050000000002</v>
      </c>
      <c r="D16" s="351">
        <f t="shared" si="2"/>
        <v>367.97050000000002</v>
      </c>
      <c r="E16" s="347">
        <f t="shared" si="1"/>
        <v>100</v>
      </c>
    </row>
    <row r="17" spans="1:5" s="60" customFormat="1" ht="20.149999999999999" customHeight="1">
      <c r="A17" s="345">
        <v>7</v>
      </c>
      <c r="B17" s="346" t="s">
        <v>1550</v>
      </c>
      <c r="C17" s="349">
        <v>87.55</v>
      </c>
      <c r="D17" s="349">
        <f t="shared" si="2"/>
        <v>87.55</v>
      </c>
      <c r="E17" s="347">
        <f t="shared" si="1"/>
        <v>100</v>
      </c>
    </row>
    <row r="18" spans="1:5" s="60" customFormat="1" ht="20.149999999999999" customHeight="1">
      <c r="A18" s="345">
        <v>8</v>
      </c>
      <c r="B18" s="346" t="s">
        <v>1551</v>
      </c>
      <c r="C18" s="350">
        <v>27.260999999999999</v>
      </c>
      <c r="D18" s="350">
        <f t="shared" si="2"/>
        <v>27.260999999999999</v>
      </c>
      <c r="E18" s="347">
        <f t="shared" si="1"/>
        <v>100</v>
      </c>
    </row>
    <row r="19" spans="1:5" s="60" customFormat="1" ht="20.149999999999999" customHeight="1">
      <c r="A19" s="345">
        <v>9</v>
      </c>
      <c r="B19" s="346" t="s">
        <v>1552</v>
      </c>
      <c r="C19" s="350">
        <v>28.547999999999998</v>
      </c>
      <c r="D19" s="350">
        <f t="shared" si="2"/>
        <v>28.547999999999998</v>
      </c>
      <c r="E19" s="347">
        <f t="shared" si="1"/>
        <v>100</v>
      </c>
    </row>
    <row r="20" spans="1:5" ht="9.75" customHeight="1">
      <c r="A20" s="68"/>
      <c r="B20" s="68"/>
      <c r="C20" s="69"/>
      <c r="D20" s="69"/>
      <c r="E20" s="69"/>
    </row>
    <row r="21" spans="1:5">
      <c r="A21" s="63"/>
      <c r="B21" s="63"/>
    </row>
    <row r="22" spans="1:5" ht="15.75" customHeight="1">
      <c r="C22" s="536" t="s">
        <v>1604</v>
      </c>
      <c r="D22" s="536"/>
      <c r="E22" s="536"/>
    </row>
    <row r="23" spans="1:5" s="61" customFormat="1">
      <c r="C23" s="535" t="s">
        <v>309</v>
      </c>
      <c r="D23" s="535"/>
      <c r="E23" s="535"/>
    </row>
    <row r="24" spans="1:5" ht="15.75" customHeight="1">
      <c r="B24" s="62"/>
      <c r="C24" s="536" t="s">
        <v>124</v>
      </c>
      <c r="D24" s="536"/>
      <c r="E24" s="536"/>
    </row>
    <row r="25" spans="1:5">
      <c r="B25" s="62"/>
    </row>
    <row r="28" spans="1:5">
      <c r="C28" s="534" t="s">
        <v>278</v>
      </c>
      <c r="D28" s="534"/>
      <c r="E28" s="534"/>
    </row>
  </sheetData>
  <mergeCells count="9">
    <mergeCell ref="C28:E28"/>
    <mergeCell ref="C23:E23"/>
    <mergeCell ref="C22:E22"/>
    <mergeCell ref="C24:E24"/>
    <mergeCell ref="A2:E2"/>
    <mergeCell ref="D4:E4"/>
    <mergeCell ref="C6:C7"/>
    <mergeCell ref="D6:D7"/>
    <mergeCell ref="A3:E3"/>
  </mergeCells>
  <printOptions horizontalCentered="1"/>
  <pageMargins left="0.78740157480314965" right="0.19685039370078741" top="0.78740157480314965" bottom="0.59055118110236227" header="0.19685039370078741"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6"/>
  <sheetViews>
    <sheetView showFormulas="1" workbookViewId="0">
      <selection activeCell="C1" sqref="C1"/>
    </sheetView>
  </sheetViews>
  <sheetFormatPr defaultColWidth="7.08203125" defaultRowHeight="12.5"/>
  <cols>
    <col min="1" max="1" width="23.25" style="2" customWidth="1"/>
    <col min="2" max="2" width="1" style="2" customWidth="1"/>
    <col min="3" max="3" width="25" style="2" customWidth="1"/>
    <col min="4" max="16384" width="7.08203125" style="2"/>
  </cols>
  <sheetData>
    <row r="1" spans="1:3" ht="15">
      <c r="A1" t="s">
        <v>14</v>
      </c>
    </row>
    <row r="2" spans="1:3" ht="13.5" thickBot="1">
      <c r="A2" s="1" t="s">
        <v>2</v>
      </c>
    </row>
    <row r="3" spans="1:3" ht="13" thickBot="1">
      <c r="A3" s="3" t="s">
        <v>3</v>
      </c>
      <c r="C3" s="4" t="s">
        <v>4</v>
      </c>
    </row>
    <row r="4" spans="1:3">
      <c r="A4" s="3">
        <v>3</v>
      </c>
    </row>
    <row r="6" spans="1:3" ht="13" thickBot="1"/>
    <row r="7" spans="1:3" ht="13">
      <c r="A7" s="5" t="s">
        <v>5</v>
      </c>
    </row>
    <row r="8" spans="1:3" ht="13">
      <c r="A8" s="6" t="s">
        <v>6</v>
      </c>
    </row>
    <row r="9" spans="1:3" ht="13">
      <c r="A9" s="7" t="s">
        <v>7</v>
      </c>
    </row>
    <row r="10" spans="1:3" ht="13">
      <c r="A10" s="6" t="s">
        <v>8</v>
      </c>
    </row>
    <row r="11" spans="1:3" ht="13.5" thickBot="1">
      <c r="A11" s="8" t="s">
        <v>9</v>
      </c>
    </row>
    <row r="13" spans="1:3" ht="13" thickBot="1"/>
    <row r="14" spans="1:3" ht="13" thickBot="1">
      <c r="A14" s="4" t="s">
        <v>10</v>
      </c>
    </row>
    <row r="16" spans="1:3" ht="13" thickBot="1"/>
    <row r="17" spans="1:3" ht="13" thickBot="1">
      <c r="C17" s="4" t="s">
        <v>11</v>
      </c>
    </row>
    <row r="20" spans="1:3">
      <c r="A20" s="9" t="s">
        <v>12</v>
      </c>
    </row>
    <row r="26" spans="1:3" ht="13" thickBot="1">
      <c r="C26" s="10" t="s">
        <v>13</v>
      </c>
    </row>
  </sheetData>
  <sheetProtection password="8863" sheet="1" objects="1"/>
  <phoneticPr fontId="0"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AA908-4F0F-4D31-A03B-F850A922DA9D}">
  <dimension ref="A1:N18"/>
  <sheetViews>
    <sheetView view="pageBreakPreview" zoomScale="85" zoomScaleNormal="100" zoomScaleSheetLayoutView="85" workbookViewId="0">
      <pane xSplit="3" ySplit="9" topLeftCell="D10" activePane="bottomRight" state="frozen"/>
      <selection pane="topRight" activeCell="D1" sqref="D1"/>
      <selection pane="bottomLeft" activeCell="A10" sqref="A10"/>
      <selection pane="bottomRight" activeCell="A3" sqref="A3:L3"/>
    </sheetView>
  </sheetViews>
  <sheetFormatPr defaultRowHeight="13"/>
  <cols>
    <col min="1" max="1" width="2.83203125" style="387" customWidth="1"/>
    <col min="2" max="2" width="20.83203125" style="387" customWidth="1"/>
    <col min="3" max="3" width="10.75" style="387" customWidth="1"/>
    <col min="4" max="4" width="11.5" style="387" customWidth="1"/>
    <col min="5" max="5" width="9.33203125" style="387" customWidth="1"/>
    <col min="6" max="6" width="9.83203125" style="387" customWidth="1"/>
    <col min="7" max="7" width="8.83203125" style="387" customWidth="1"/>
    <col min="8" max="8" width="9.58203125" style="387" customWidth="1"/>
    <col min="9" max="9" width="7.58203125" style="387" customWidth="1"/>
    <col min="10" max="10" width="10.25" style="387" customWidth="1"/>
    <col min="11" max="11" width="9" style="387" customWidth="1"/>
    <col min="12" max="12" width="10.5" style="387" customWidth="1"/>
    <col min="13" max="256" width="9" style="387"/>
    <col min="257" max="257" width="2.83203125" style="387" customWidth="1"/>
    <col min="258" max="258" width="20.83203125" style="387" customWidth="1"/>
    <col min="259" max="259" width="10.75" style="387" customWidth="1"/>
    <col min="260" max="260" width="11.5" style="387" customWidth="1"/>
    <col min="261" max="261" width="9.33203125" style="387" customWidth="1"/>
    <col min="262" max="262" width="9.83203125" style="387" customWidth="1"/>
    <col min="263" max="263" width="8.83203125" style="387" customWidth="1"/>
    <col min="264" max="264" width="9.58203125" style="387" customWidth="1"/>
    <col min="265" max="265" width="7.58203125" style="387" customWidth="1"/>
    <col min="266" max="266" width="10.25" style="387" customWidth="1"/>
    <col min="267" max="267" width="9" style="387"/>
    <col min="268" max="268" width="10.5" style="387" customWidth="1"/>
    <col min="269" max="512" width="9" style="387"/>
    <col min="513" max="513" width="2.83203125" style="387" customWidth="1"/>
    <col min="514" max="514" width="20.83203125" style="387" customWidth="1"/>
    <col min="515" max="515" width="10.75" style="387" customWidth="1"/>
    <col min="516" max="516" width="11.5" style="387" customWidth="1"/>
    <col min="517" max="517" width="9.33203125" style="387" customWidth="1"/>
    <col min="518" max="518" width="9.83203125" style="387" customWidth="1"/>
    <col min="519" max="519" width="8.83203125" style="387" customWidth="1"/>
    <col min="520" max="520" width="9.58203125" style="387" customWidth="1"/>
    <col min="521" max="521" width="7.58203125" style="387" customWidth="1"/>
    <col min="522" max="522" width="10.25" style="387" customWidth="1"/>
    <col min="523" max="523" width="9" style="387"/>
    <col min="524" max="524" width="10.5" style="387" customWidth="1"/>
    <col min="525" max="768" width="9" style="387"/>
    <col min="769" max="769" width="2.83203125" style="387" customWidth="1"/>
    <col min="770" max="770" width="20.83203125" style="387" customWidth="1"/>
    <col min="771" max="771" width="10.75" style="387" customWidth="1"/>
    <col min="772" max="772" width="11.5" style="387" customWidth="1"/>
    <col min="773" max="773" width="9.33203125" style="387" customWidth="1"/>
    <col min="774" max="774" width="9.83203125" style="387" customWidth="1"/>
    <col min="775" max="775" width="8.83203125" style="387" customWidth="1"/>
    <col min="776" max="776" width="9.58203125" style="387" customWidth="1"/>
    <col min="777" max="777" width="7.58203125" style="387" customWidth="1"/>
    <col min="778" max="778" width="10.25" style="387" customWidth="1"/>
    <col min="779" max="779" width="9" style="387"/>
    <col min="780" max="780" width="10.5" style="387" customWidth="1"/>
    <col min="781" max="1024" width="9" style="387"/>
    <col min="1025" max="1025" width="2.83203125" style="387" customWidth="1"/>
    <col min="1026" max="1026" width="20.83203125" style="387" customWidth="1"/>
    <col min="1027" max="1027" width="10.75" style="387" customWidth="1"/>
    <col min="1028" max="1028" width="11.5" style="387" customWidth="1"/>
    <col min="1029" max="1029" width="9.33203125" style="387" customWidth="1"/>
    <col min="1030" max="1030" width="9.83203125" style="387" customWidth="1"/>
    <col min="1031" max="1031" width="8.83203125" style="387" customWidth="1"/>
    <col min="1032" max="1032" width="9.58203125" style="387" customWidth="1"/>
    <col min="1033" max="1033" width="7.58203125" style="387" customWidth="1"/>
    <col min="1034" max="1034" width="10.25" style="387" customWidth="1"/>
    <col min="1035" max="1035" width="9" style="387"/>
    <col min="1036" max="1036" width="10.5" style="387" customWidth="1"/>
    <col min="1037" max="1280" width="9" style="387"/>
    <col min="1281" max="1281" width="2.83203125" style="387" customWidth="1"/>
    <col min="1282" max="1282" width="20.83203125" style="387" customWidth="1"/>
    <col min="1283" max="1283" width="10.75" style="387" customWidth="1"/>
    <col min="1284" max="1284" width="11.5" style="387" customWidth="1"/>
    <col min="1285" max="1285" width="9.33203125" style="387" customWidth="1"/>
    <col min="1286" max="1286" width="9.83203125" style="387" customWidth="1"/>
    <col min="1287" max="1287" width="8.83203125" style="387" customWidth="1"/>
    <col min="1288" max="1288" width="9.58203125" style="387" customWidth="1"/>
    <col min="1289" max="1289" width="7.58203125" style="387" customWidth="1"/>
    <col min="1290" max="1290" width="10.25" style="387" customWidth="1"/>
    <col min="1291" max="1291" width="9" style="387"/>
    <col min="1292" max="1292" width="10.5" style="387" customWidth="1"/>
    <col min="1293" max="1536" width="9" style="387"/>
    <col min="1537" max="1537" width="2.83203125" style="387" customWidth="1"/>
    <col min="1538" max="1538" width="20.83203125" style="387" customWidth="1"/>
    <col min="1539" max="1539" width="10.75" style="387" customWidth="1"/>
    <col min="1540" max="1540" width="11.5" style="387" customWidth="1"/>
    <col min="1541" max="1541" width="9.33203125" style="387" customWidth="1"/>
    <col min="1542" max="1542" width="9.83203125" style="387" customWidth="1"/>
    <col min="1543" max="1543" width="8.83203125" style="387" customWidth="1"/>
    <col min="1544" max="1544" width="9.58203125" style="387" customWidth="1"/>
    <col min="1545" max="1545" width="7.58203125" style="387" customWidth="1"/>
    <col min="1546" max="1546" width="10.25" style="387" customWidth="1"/>
    <col min="1547" max="1547" width="9" style="387"/>
    <col min="1548" max="1548" width="10.5" style="387" customWidth="1"/>
    <col min="1549" max="1792" width="9" style="387"/>
    <col min="1793" max="1793" width="2.83203125" style="387" customWidth="1"/>
    <col min="1794" max="1794" width="20.83203125" style="387" customWidth="1"/>
    <col min="1795" max="1795" width="10.75" style="387" customWidth="1"/>
    <col min="1796" max="1796" width="11.5" style="387" customWidth="1"/>
    <col min="1797" max="1797" width="9.33203125" style="387" customWidth="1"/>
    <col min="1798" max="1798" width="9.83203125" style="387" customWidth="1"/>
    <col min="1799" max="1799" width="8.83203125" style="387" customWidth="1"/>
    <col min="1800" max="1800" width="9.58203125" style="387" customWidth="1"/>
    <col min="1801" max="1801" width="7.58203125" style="387" customWidth="1"/>
    <col min="1802" max="1802" width="10.25" style="387" customWidth="1"/>
    <col min="1803" max="1803" width="9" style="387"/>
    <col min="1804" max="1804" width="10.5" style="387" customWidth="1"/>
    <col min="1805" max="2048" width="9" style="387"/>
    <col min="2049" max="2049" width="2.83203125" style="387" customWidth="1"/>
    <col min="2050" max="2050" width="20.83203125" style="387" customWidth="1"/>
    <col min="2051" max="2051" width="10.75" style="387" customWidth="1"/>
    <col min="2052" max="2052" width="11.5" style="387" customWidth="1"/>
    <col min="2053" max="2053" width="9.33203125" style="387" customWidth="1"/>
    <col min="2054" max="2054" width="9.83203125" style="387" customWidth="1"/>
    <col min="2055" max="2055" width="8.83203125" style="387" customWidth="1"/>
    <col min="2056" max="2056" width="9.58203125" style="387" customWidth="1"/>
    <col min="2057" max="2057" width="7.58203125" style="387" customWidth="1"/>
    <col min="2058" max="2058" width="10.25" style="387" customWidth="1"/>
    <col min="2059" max="2059" width="9" style="387"/>
    <col min="2060" max="2060" width="10.5" style="387" customWidth="1"/>
    <col min="2061" max="2304" width="9" style="387"/>
    <col min="2305" max="2305" width="2.83203125" style="387" customWidth="1"/>
    <col min="2306" max="2306" width="20.83203125" style="387" customWidth="1"/>
    <col min="2307" max="2307" width="10.75" style="387" customWidth="1"/>
    <col min="2308" max="2308" width="11.5" style="387" customWidth="1"/>
    <col min="2309" max="2309" width="9.33203125" style="387" customWidth="1"/>
    <col min="2310" max="2310" width="9.83203125" style="387" customWidth="1"/>
    <col min="2311" max="2311" width="8.83203125" style="387" customWidth="1"/>
    <col min="2312" max="2312" width="9.58203125" style="387" customWidth="1"/>
    <col min="2313" max="2313" width="7.58203125" style="387" customWidth="1"/>
    <col min="2314" max="2314" width="10.25" style="387" customWidth="1"/>
    <col min="2315" max="2315" width="9" style="387"/>
    <col min="2316" max="2316" width="10.5" style="387" customWidth="1"/>
    <col min="2317" max="2560" width="9" style="387"/>
    <col min="2561" max="2561" width="2.83203125" style="387" customWidth="1"/>
    <col min="2562" max="2562" width="20.83203125" style="387" customWidth="1"/>
    <col min="2563" max="2563" width="10.75" style="387" customWidth="1"/>
    <col min="2564" max="2564" width="11.5" style="387" customWidth="1"/>
    <col min="2565" max="2565" width="9.33203125" style="387" customWidth="1"/>
    <col min="2566" max="2566" width="9.83203125" style="387" customWidth="1"/>
    <col min="2567" max="2567" width="8.83203125" style="387" customWidth="1"/>
    <col min="2568" max="2568" width="9.58203125" style="387" customWidth="1"/>
    <col min="2569" max="2569" width="7.58203125" style="387" customWidth="1"/>
    <col min="2570" max="2570" width="10.25" style="387" customWidth="1"/>
    <col min="2571" max="2571" width="9" style="387"/>
    <col min="2572" max="2572" width="10.5" style="387" customWidth="1"/>
    <col min="2573" max="2816" width="9" style="387"/>
    <col min="2817" max="2817" width="2.83203125" style="387" customWidth="1"/>
    <col min="2818" max="2818" width="20.83203125" style="387" customWidth="1"/>
    <col min="2819" max="2819" width="10.75" style="387" customWidth="1"/>
    <col min="2820" max="2820" width="11.5" style="387" customWidth="1"/>
    <col min="2821" max="2821" width="9.33203125" style="387" customWidth="1"/>
    <col min="2822" max="2822" width="9.83203125" style="387" customWidth="1"/>
    <col min="2823" max="2823" width="8.83203125" style="387" customWidth="1"/>
    <col min="2824" max="2824" width="9.58203125" style="387" customWidth="1"/>
    <col min="2825" max="2825" width="7.58203125" style="387" customWidth="1"/>
    <col min="2826" max="2826" width="10.25" style="387" customWidth="1"/>
    <col min="2827" max="2827" width="9" style="387"/>
    <col min="2828" max="2828" width="10.5" style="387" customWidth="1"/>
    <col min="2829" max="3072" width="9" style="387"/>
    <col min="3073" max="3073" width="2.83203125" style="387" customWidth="1"/>
    <col min="3074" max="3074" width="20.83203125" style="387" customWidth="1"/>
    <col min="3075" max="3075" width="10.75" style="387" customWidth="1"/>
    <col min="3076" max="3076" width="11.5" style="387" customWidth="1"/>
    <col min="3077" max="3077" width="9.33203125" style="387" customWidth="1"/>
    <col min="3078" max="3078" width="9.83203125" style="387" customWidth="1"/>
    <col min="3079" max="3079" width="8.83203125" style="387" customWidth="1"/>
    <col min="3080" max="3080" width="9.58203125" style="387" customWidth="1"/>
    <col min="3081" max="3081" width="7.58203125" style="387" customWidth="1"/>
    <col min="3082" max="3082" width="10.25" style="387" customWidth="1"/>
    <col min="3083" max="3083" width="9" style="387"/>
    <col min="3084" max="3084" width="10.5" style="387" customWidth="1"/>
    <col min="3085" max="3328" width="9" style="387"/>
    <col min="3329" max="3329" width="2.83203125" style="387" customWidth="1"/>
    <col min="3330" max="3330" width="20.83203125" style="387" customWidth="1"/>
    <col min="3331" max="3331" width="10.75" style="387" customWidth="1"/>
    <col min="3332" max="3332" width="11.5" style="387" customWidth="1"/>
    <col min="3333" max="3333" width="9.33203125" style="387" customWidth="1"/>
    <col min="3334" max="3334" width="9.83203125" style="387" customWidth="1"/>
    <col min="3335" max="3335" width="8.83203125" style="387" customWidth="1"/>
    <col min="3336" max="3336" width="9.58203125" style="387" customWidth="1"/>
    <col min="3337" max="3337" width="7.58203125" style="387" customWidth="1"/>
    <col min="3338" max="3338" width="10.25" style="387" customWidth="1"/>
    <col min="3339" max="3339" width="9" style="387"/>
    <col min="3340" max="3340" width="10.5" style="387" customWidth="1"/>
    <col min="3341" max="3584" width="9" style="387"/>
    <col min="3585" max="3585" width="2.83203125" style="387" customWidth="1"/>
    <col min="3586" max="3586" width="20.83203125" style="387" customWidth="1"/>
    <col min="3587" max="3587" width="10.75" style="387" customWidth="1"/>
    <col min="3588" max="3588" width="11.5" style="387" customWidth="1"/>
    <col min="3589" max="3589" width="9.33203125" style="387" customWidth="1"/>
    <col min="3590" max="3590" width="9.83203125" style="387" customWidth="1"/>
    <col min="3591" max="3591" width="8.83203125" style="387" customWidth="1"/>
    <col min="3592" max="3592" width="9.58203125" style="387" customWidth="1"/>
    <col min="3593" max="3593" width="7.58203125" style="387" customWidth="1"/>
    <col min="3594" max="3594" width="10.25" style="387" customWidth="1"/>
    <col min="3595" max="3595" width="9" style="387"/>
    <col min="3596" max="3596" width="10.5" style="387" customWidth="1"/>
    <col min="3597" max="3840" width="9" style="387"/>
    <col min="3841" max="3841" width="2.83203125" style="387" customWidth="1"/>
    <col min="3842" max="3842" width="20.83203125" style="387" customWidth="1"/>
    <col min="3843" max="3843" width="10.75" style="387" customWidth="1"/>
    <col min="3844" max="3844" width="11.5" style="387" customWidth="1"/>
    <col min="3845" max="3845" width="9.33203125" style="387" customWidth="1"/>
    <col min="3846" max="3846" width="9.83203125" style="387" customWidth="1"/>
    <col min="3847" max="3847" width="8.83203125" style="387" customWidth="1"/>
    <col min="3848" max="3848" width="9.58203125" style="387" customWidth="1"/>
    <col min="3849" max="3849" width="7.58203125" style="387" customWidth="1"/>
    <col min="3850" max="3850" width="10.25" style="387" customWidth="1"/>
    <col min="3851" max="3851" width="9" style="387"/>
    <col min="3852" max="3852" width="10.5" style="387" customWidth="1"/>
    <col min="3853" max="4096" width="9" style="387"/>
    <col min="4097" max="4097" width="2.83203125" style="387" customWidth="1"/>
    <col min="4098" max="4098" width="20.83203125" style="387" customWidth="1"/>
    <col min="4099" max="4099" width="10.75" style="387" customWidth="1"/>
    <col min="4100" max="4100" width="11.5" style="387" customWidth="1"/>
    <col min="4101" max="4101" width="9.33203125" style="387" customWidth="1"/>
    <col min="4102" max="4102" width="9.83203125" style="387" customWidth="1"/>
    <col min="4103" max="4103" width="8.83203125" style="387" customWidth="1"/>
    <col min="4104" max="4104" width="9.58203125" style="387" customWidth="1"/>
    <col min="4105" max="4105" width="7.58203125" style="387" customWidth="1"/>
    <col min="4106" max="4106" width="10.25" style="387" customWidth="1"/>
    <col min="4107" max="4107" width="9" style="387"/>
    <col min="4108" max="4108" width="10.5" style="387" customWidth="1"/>
    <col min="4109" max="4352" width="9" style="387"/>
    <col min="4353" max="4353" width="2.83203125" style="387" customWidth="1"/>
    <col min="4354" max="4354" width="20.83203125" style="387" customWidth="1"/>
    <col min="4355" max="4355" width="10.75" style="387" customWidth="1"/>
    <col min="4356" max="4356" width="11.5" style="387" customWidth="1"/>
    <col min="4357" max="4357" width="9.33203125" style="387" customWidth="1"/>
    <col min="4358" max="4358" width="9.83203125" style="387" customWidth="1"/>
    <col min="4359" max="4359" width="8.83203125" style="387" customWidth="1"/>
    <col min="4360" max="4360" width="9.58203125" style="387" customWidth="1"/>
    <col min="4361" max="4361" width="7.58203125" style="387" customWidth="1"/>
    <col min="4362" max="4362" width="10.25" style="387" customWidth="1"/>
    <col min="4363" max="4363" width="9" style="387"/>
    <col min="4364" max="4364" width="10.5" style="387" customWidth="1"/>
    <col min="4365" max="4608" width="9" style="387"/>
    <col min="4609" max="4609" width="2.83203125" style="387" customWidth="1"/>
    <col min="4610" max="4610" width="20.83203125" style="387" customWidth="1"/>
    <col min="4611" max="4611" width="10.75" style="387" customWidth="1"/>
    <col min="4612" max="4612" width="11.5" style="387" customWidth="1"/>
    <col min="4613" max="4613" width="9.33203125" style="387" customWidth="1"/>
    <col min="4614" max="4614" width="9.83203125" style="387" customWidth="1"/>
    <col min="4615" max="4615" width="8.83203125" style="387" customWidth="1"/>
    <col min="4616" max="4616" width="9.58203125" style="387" customWidth="1"/>
    <col min="4617" max="4617" width="7.58203125" style="387" customWidth="1"/>
    <col min="4618" max="4618" width="10.25" style="387" customWidth="1"/>
    <col min="4619" max="4619" width="9" style="387"/>
    <col min="4620" max="4620" width="10.5" style="387" customWidth="1"/>
    <col min="4621" max="4864" width="9" style="387"/>
    <col min="4865" max="4865" width="2.83203125" style="387" customWidth="1"/>
    <col min="4866" max="4866" width="20.83203125" style="387" customWidth="1"/>
    <col min="4867" max="4867" width="10.75" style="387" customWidth="1"/>
    <col min="4868" max="4868" width="11.5" style="387" customWidth="1"/>
    <col min="4869" max="4869" width="9.33203125" style="387" customWidth="1"/>
    <col min="4870" max="4870" width="9.83203125" style="387" customWidth="1"/>
    <col min="4871" max="4871" width="8.83203125" style="387" customWidth="1"/>
    <col min="4872" max="4872" width="9.58203125" style="387" customWidth="1"/>
    <col min="4873" max="4873" width="7.58203125" style="387" customWidth="1"/>
    <col min="4874" max="4874" width="10.25" style="387" customWidth="1"/>
    <col min="4875" max="4875" width="9" style="387"/>
    <col min="4876" max="4876" width="10.5" style="387" customWidth="1"/>
    <col min="4877" max="5120" width="9" style="387"/>
    <col min="5121" max="5121" width="2.83203125" style="387" customWidth="1"/>
    <col min="5122" max="5122" width="20.83203125" style="387" customWidth="1"/>
    <col min="5123" max="5123" width="10.75" style="387" customWidth="1"/>
    <col min="5124" max="5124" width="11.5" style="387" customWidth="1"/>
    <col min="5125" max="5125" width="9.33203125" style="387" customWidth="1"/>
    <col min="5126" max="5126" width="9.83203125" style="387" customWidth="1"/>
    <col min="5127" max="5127" width="8.83203125" style="387" customWidth="1"/>
    <col min="5128" max="5128" width="9.58203125" style="387" customWidth="1"/>
    <col min="5129" max="5129" width="7.58203125" style="387" customWidth="1"/>
    <col min="5130" max="5130" width="10.25" style="387" customWidth="1"/>
    <col min="5131" max="5131" width="9" style="387"/>
    <col min="5132" max="5132" width="10.5" style="387" customWidth="1"/>
    <col min="5133" max="5376" width="9" style="387"/>
    <col min="5377" max="5377" width="2.83203125" style="387" customWidth="1"/>
    <col min="5378" max="5378" width="20.83203125" style="387" customWidth="1"/>
    <col min="5379" max="5379" width="10.75" style="387" customWidth="1"/>
    <col min="5380" max="5380" width="11.5" style="387" customWidth="1"/>
    <col min="5381" max="5381" width="9.33203125" style="387" customWidth="1"/>
    <col min="5382" max="5382" width="9.83203125" style="387" customWidth="1"/>
    <col min="5383" max="5383" width="8.83203125" style="387" customWidth="1"/>
    <col min="5384" max="5384" width="9.58203125" style="387" customWidth="1"/>
    <col min="5385" max="5385" width="7.58203125" style="387" customWidth="1"/>
    <col min="5386" max="5386" width="10.25" style="387" customWidth="1"/>
    <col min="5387" max="5387" width="9" style="387"/>
    <col min="5388" max="5388" width="10.5" style="387" customWidth="1"/>
    <col min="5389" max="5632" width="9" style="387"/>
    <col min="5633" max="5633" width="2.83203125" style="387" customWidth="1"/>
    <col min="5634" max="5634" width="20.83203125" style="387" customWidth="1"/>
    <col min="5635" max="5635" width="10.75" style="387" customWidth="1"/>
    <col min="5636" max="5636" width="11.5" style="387" customWidth="1"/>
    <col min="5637" max="5637" width="9.33203125" style="387" customWidth="1"/>
    <col min="5638" max="5638" width="9.83203125" style="387" customWidth="1"/>
    <col min="5639" max="5639" width="8.83203125" style="387" customWidth="1"/>
    <col min="5640" max="5640" width="9.58203125" style="387" customWidth="1"/>
    <col min="5641" max="5641" width="7.58203125" style="387" customWidth="1"/>
    <col min="5642" max="5642" width="10.25" style="387" customWidth="1"/>
    <col min="5643" max="5643" width="9" style="387"/>
    <col min="5644" max="5644" width="10.5" style="387" customWidth="1"/>
    <col min="5645" max="5888" width="9" style="387"/>
    <col min="5889" max="5889" width="2.83203125" style="387" customWidth="1"/>
    <col min="5890" max="5890" width="20.83203125" style="387" customWidth="1"/>
    <col min="5891" max="5891" width="10.75" style="387" customWidth="1"/>
    <col min="5892" max="5892" width="11.5" style="387" customWidth="1"/>
    <col min="5893" max="5893" width="9.33203125" style="387" customWidth="1"/>
    <col min="5894" max="5894" width="9.83203125" style="387" customWidth="1"/>
    <col min="5895" max="5895" width="8.83203125" style="387" customWidth="1"/>
    <col min="5896" max="5896" width="9.58203125" style="387" customWidth="1"/>
    <col min="5897" max="5897" width="7.58203125" style="387" customWidth="1"/>
    <col min="5898" max="5898" width="10.25" style="387" customWidth="1"/>
    <col min="5899" max="5899" width="9" style="387"/>
    <col min="5900" max="5900" width="10.5" style="387" customWidth="1"/>
    <col min="5901" max="6144" width="9" style="387"/>
    <col min="6145" max="6145" width="2.83203125" style="387" customWidth="1"/>
    <col min="6146" max="6146" width="20.83203125" style="387" customWidth="1"/>
    <col min="6147" max="6147" width="10.75" style="387" customWidth="1"/>
    <col min="6148" max="6148" width="11.5" style="387" customWidth="1"/>
    <col min="6149" max="6149" width="9.33203125" style="387" customWidth="1"/>
    <col min="6150" max="6150" width="9.83203125" style="387" customWidth="1"/>
    <col min="6151" max="6151" width="8.83203125" style="387" customWidth="1"/>
    <col min="6152" max="6152" width="9.58203125" style="387" customWidth="1"/>
    <col min="6153" max="6153" width="7.58203125" style="387" customWidth="1"/>
    <col min="6154" max="6154" width="10.25" style="387" customWidth="1"/>
    <col min="6155" max="6155" width="9" style="387"/>
    <col min="6156" max="6156" width="10.5" style="387" customWidth="1"/>
    <col min="6157" max="6400" width="9" style="387"/>
    <col min="6401" max="6401" width="2.83203125" style="387" customWidth="1"/>
    <col min="6402" max="6402" width="20.83203125" style="387" customWidth="1"/>
    <col min="6403" max="6403" width="10.75" style="387" customWidth="1"/>
    <col min="6404" max="6404" width="11.5" style="387" customWidth="1"/>
    <col min="6405" max="6405" width="9.33203125" style="387" customWidth="1"/>
    <col min="6406" max="6406" width="9.83203125" style="387" customWidth="1"/>
    <col min="6407" max="6407" width="8.83203125" style="387" customWidth="1"/>
    <col min="6408" max="6408" width="9.58203125" style="387" customWidth="1"/>
    <col min="6409" max="6409" width="7.58203125" style="387" customWidth="1"/>
    <col min="6410" max="6410" width="10.25" style="387" customWidth="1"/>
    <col min="6411" max="6411" width="9" style="387"/>
    <col min="6412" max="6412" width="10.5" style="387" customWidth="1"/>
    <col min="6413" max="6656" width="9" style="387"/>
    <col min="6657" max="6657" width="2.83203125" style="387" customWidth="1"/>
    <col min="6658" max="6658" width="20.83203125" style="387" customWidth="1"/>
    <col min="6659" max="6659" width="10.75" style="387" customWidth="1"/>
    <col min="6660" max="6660" width="11.5" style="387" customWidth="1"/>
    <col min="6661" max="6661" width="9.33203125" style="387" customWidth="1"/>
    <col min="6662" max="6662" width="9.83203125" style="387" customWidth="1"/>
    <col min="6663" max="6663" width="8.83203125" style="387" customWidth="1"/>
    <col min="6664" max="6664" width="9.58203125" style="387" customWidth="1"/>
    <col min="6665" max="6665" width="7.58203125" style="387" customWidth="1"/>
    <col min="6666" max="6666" width="10.25" style="387" customWidth="1"/>
    <col min="6667" max="6667" width="9" style="387"/>
    <col min="6668" max="6668" width="10.5" style="387" customWidth="1"/>
    <col min="6669" max="6912" width="9" style="387"/>
    <col min="6913" max="6913" width="2.83203125" style="387" customWidth="1"/>
    <col min="6914" max="6914" width="20.83203125" style="387" customWidth="1"/>
    <col min="6915" max="6915" width="10.75" style="387" customWidth="1"/>
    <col min="6916" max="6916" width="11.5" style="387" customWidth="1"/>
    <col min="6917" max="6917" width="9.33203125" style="387" customWidth="1"/>
    <col min="6918" max="6918" width="9.83203125" style="387" customWidth="1"/>
    <col min="6919" max="6919" width="8.83203125" style="387" customWidth="1"/>
    <col min="6920" max="6920" width="9.58203125" style="387" customWidth="1"/>
    <col min="6921" max="6921" width="7.58203125" style="387" customWidth="1"/>
    <col min="6922" max="6922" width="10.25" style="387" customWidth="1"/>
    <col min="6923" max="6923" width="9" style="387"/>
    <col min="6924" max="6924" width="10.5" style="387" customWidth="1"/>
    <col min="6925" max="7168" width="9" style="387"/>
    <col min="7169" max="7169" width="2.83203125" style="387" customWidth="1"/>
    <col min="7170" max="7170" width="20.83203125" style="387" customWidth="1"/>
    <col min="7171" max="7171" width="10.75" style="387" customWidth="1"/>
    <col min="7172" max="7172" width="11.5" style="387" customWidth="1"/>
    <col min="7173" max="7173" width="9.33203125" style="387" customWidth="1"/>
    <col min="7174" max="7174" width="9.83203125" style="387" customWidth="1"/>
    <col min="7175" max="7175" width="8.83203125" style="387" customWidth="1"/>
    <col min="7176" max="7176" width="9.58203125" style="387" customWidth="1"/>
    <col min="7177" max="7177" width="7.58203125" style="387" customWidth="1"/>
    <col min="7178" max="7178" width="10.25" style="387" customWidth="1"/>
    <col min="7179" max="7179" width="9" style="387"/>
    <col min="7180" max="7180" width="10.5" style="387" customWidth="1"/>
    <col min="7181" max="7424" width="9" style="387"/>
    <col min="7425" max="7425" width="2.83203125" style="387" customWidth="1"/>
    <col min="7426" max="7426" width="20.83203125" style="387" customWidth="1"/>
    <col min="7427" max="7427" width="10.75" style="387" customWidth="1"/>
    <col min="7428" max="7428" width="11.5" style="387" customWidth="1"/>
    <col min="7429" max="7429" width="9.33203125" style="387" customWidth="1"/>
    <col min="7430" max="7430" width="9.83203125" style="387" customWidth="1"/>
    <col min="7431" max="7431" width="8.83203125" style="387" customWidth="1"/>
    <col min="7432" max="7432" width="9.58203125" style="387" customWidth="1"/>
    <col min="7433" max="7433" width="7.58203125" style="387" customWidth="1"/>
    <col min="7434" max="7434" width="10.25" style="387" customWidth="1"/>
    <col min="7435" max="7435" width="9" style="387"/>
    <col min="7436" max="7436" width="10.5" style="387" customWidth="1"/>
    <col min="7437" max="7680" width="9" style="387"/>
    <col min="7681" max="7681" width="2.83203125" style="387" customWidth="1"/>
    <col min="7682" max="7682" width="20.83203125" style="387" customWidth="1"/>
    <col min="7683" max="7683" width="10.75" style="387" customWidth="1"/>
    <col min="7684" max="7684" width="11.5" style="387" customWidth="1"/>
    <col min="7685" max="7685" width="9.33203125" style="387" customWidth="1"/>
    <col min="7686" max="7686" width="9.83203125" style="387" customWidth="1"/>
    <col min="7687" max="7687" width="8.83203125" style="387" customWidth="1"/>
    <col min="7688" max="7688" width="9.58203125" style="387" customWidth="1"/>
    <col min="7689" max="7689" width="7.58203125" style="387" customWidth="1"/>
    <col min="7690" max="7690" width="10.25" style="387" customWidth="1"/>
    <col min="7691" max="7691" width="9" style="387"/>
    <col min="7692" max="7692" width="10.5" style="387" customWidth="1"/>
    <col min="7693" max="7936" width="9" style="387"/>
    <col min="7937" max="7937" width="2.83203125" style="387" customWidth="1"/>
    <col min="7938" max="7938" width="20.83203125" style="387" customWidth="1"/>
    <col min="7939" max="7939" width="10.75" style="387" customWidth="1"/>
    <col min="7940" max="7940" width="11.5" style="387" customWidth="1"/>
    <col min="7941" max="7941" width="9.33203125" style="387" customWidth="1"/>
    <col min="7942" max="7942" width="9.83203125" style="387" customWidth="1"/>
    <col min="7943" max="7943" width="8.83203125" style="387" customWidth="1"/>
    <col min="7944" max="7944" width="9.58203125" style="387" customWidth="1"/>
    <col min="7945" max="7945" width="7.58203125" style="387" customWidth="1"/>
    <col min="7946" max="7946" width="10.25" style="387" customWidth="1"/>
    <col min="7947" max="7947" width="9" style="387"/>
    <col min="7948" max="7948" width="10.5" style="387" customWidth="1"/>
    <col min="7949" max="8192" width="9" style="387"/>
    <col min="8193" max="8193" width="2.83203125" style="387" customWidth="1"/>
    <col min="8194" max="8194" width="20.83203125" style="387" customWidth="1"/>
    <col min="8195" max="8195" width="10.75" style="387" customWidth="1"/>
    <col min="8196" max="8196" width="11.5" style="387" customWidth="1"/>
    <col min="8197" max="8197" width="9.33203125" style="387" customWidth="1"/>
    <col min="8198" max="8198" width="9.83203125" style="387" customWidth="1"/>
    <col min="8199" max="8199" width="8.83203125" style="387" customWidth="1"/>
    <col min="8200" max="8200" width="9.58203125" style="387" customWidth="1"/>
    <col min="8201" max="8201" width="7.58203125" style="387" customWidth="1"/>
    <col min="8202" max="8202" width="10.25" style="387" customWidth="1"/>
    <col min="8203" max="8203" width="9" style="387"/>
    <col min="8204" max="8204" width="10.5" style="387" customWidth="1"/>
    <col min="8205" max="8448" width="9" style="387"/>
    <col min="8449" max="8449" width="2.83203125" style="387" customWidth="1"/>
    <col min="8450" max="8450" width="20.83203125" style="387" customWidth="1"/>
    <col min="8451" max="8451" width="10.75" style="387" customWidth="1"/>
    <col min="8452" max="8452" width="11.5" style="387" customWidth="1"/>
    <col min="8453" max="8453" width="9.33203125" style="387" customWidth="1"/>
    <col min="8454" max="8454" width="9.83203125" style="387" customWidth="1"/>
    <col min="8455" max="8455" width="8.83203125" style="387" customWidth="1"/>
    <col min="8456" max="8456" width="9.58203125" style="387" customWidth="1"/>
    <col min="8457" max="8457" width="7.58203125" style="387" customWidth="1"/>
    <col min="8458" max="8458" width="10.25" style="387" customWidth="1"/>
    <col min="8459" max="8459" width="9" style="387"/>
    <col min="8460" max="8460" width="10.5" style="387" customWidth="1"/>
    <col min="8461" max="8704" width="9" style="387"/>
    <col min="8705" max="8705" width="2.83203125" style="387" customWidth="1"/>
    <col min="8706" max="8706" width="20.83203125" style="387" customWidth="1"/>
    <col min="8707" max="8707" width="10.75" style="387" customWidth="1"/>
    <col min="8708" max="8708" width="11.5" style="387" customWidth="1"/>
    <col min="8709" max="8709" width="9.33203125" style="387" customWidth="1"/>
    <col min="8710" max="8710" width="9.83203125" style="387" customWidth="1"/>
    <col min="8711" max="8711" width="8.83203125" style="387" customWidth="1"/>
    <col min="8712" max="8712" width="9.58203125" style="387" customWidth="1"/>
    <col min="8713" max="8713" width="7.58203125" style="387" customWidth="1"/>
    <col min="8714" max="8714" width="10.25" style="387" customWidth="1"/>
    <col min="8715" max="8715" width="9" style="387"/>
    <col min="8716" max="8716" width="10.5" style="387" customWidth="1"/>
    <col min="8717" max="8960" width="9" style="387"/>
    <col min="8961" max="8961" width="2.83203125" style="387" customWidth="1"/>
    <col min="8962" max="8962" width="20.83203125" style="387" customWidth="1"/>
    <col min="8963" max="8963" width="10.75" style="387" customWidth="1"/>
    <col min="8964" max="8964" width="11.5" style="387" customWidth="1"/>
    <col min="8965" max="8965" width="9.33203125" style="387" customWidth="1"/>
    <col min="8966" max="8966" width="9.83203125" style="387" customWidth="1"/>
    <col min="8967" max="8967" width="8.83203125" style="387" customWidth="1"/>
    <col min="8968" max="8968" width="9.58203125" style="387" customWidth="1"/>
    <col min="8969" max="8969" width="7.58203125" style="387" customWidth="1"/>
    <col min="8970" max="8970" width="10.25" style="387" customWidth="1"/>
    <col min="8971" max="8971" width="9" style="387"/>
    <col min="8972" max="8972" width="10.5" style="387" customWidth="1"/>
    <col min="8973" max="9216" width="9" style="387"/>
    <col min="9217" max="9217" width="2.83203125" style="387" customWidth="1"/>
    <col min="9218" max="9218" width="20.83203125" style="387" customWidth="1"/>
    <col min="9219" max="9219" width="10.75" style="387" customWidth="1"/>
    <col min="9220" max="9220" width="11.5" style="387" customWidth="1"/>
    <col min="9221" max="9221" width="9.33203125" style="387" customWidth="1"/>
    <col min="9222" max="9222" width="9.83203125" style="387" customWidth="1"/>
    <col min="9223" max="9223" width="8.83203125" style="387" customWidth="1"/>
    <col min="9224" max="9224" width="9.58203125" style="387" customWidth="1"/>
    <col min="9225" max="9225" width="7.58203125" style="387" customWidth="1"/>
    <col min="9226" max="9226" width="10.25" style="387" customWidth="1"/>
    <col min="9227" max="9227" width="9" style="387"/>
    <col min="9228" max="9228" width="10.5" style="387" customWidth="1"/>
    <col min="9229" max="9472" width="9" style="387"/>
    <col min="9473" max="9473" width="2.83203125" style="387" customWidth="1"/>
    <col min="9474" max="9474" width="20.83203125" style="387" customWidth="1"/>
    <col min="9475" max="9475" width="10.75" style="387" customWidth="1"/>
    <col min="9476" max="9476" width="11.5" style="387" customWidth="1"/>
    <col min="9477" max="9477" width="9.33203125" style="387" customWidth="1"/>
    <col min="9478" max="9478" width="9.83203125" style="387" customWidth="1"/>
    <col min="9479" max="9479" width="8.83203125" style="387" customWidth="1"/>
    <col min="9480" max="9480" width="9.58203125" style="387" customWidth="1"/>
    <col min="9481" max="9481" width="7.58203125" style="387" customWidth="1"/>
    <col min="9482" max="9482" width="10.25" style="387" customWidth="1"/>
    <col min="9483" max="9483" width="9" style="387"/>
    <col min="9484" max="9484" width="10.5" style="387" customWidth="1"/>
    <col min="9485" max="9728" width="9" style="387"/>
    <col min="9729" max="9729" width="2.83203125" style="387" customWidth="1"/>
    <col min="9730" max="9730" width="20.83203125" style="387" customWidth="1"/>
    <col min="9731" max="9731" width="10.75" style="387" customWidth="1"/>
    <col min="9732" max="9732" width="11.5" style="387" customWidth="1"/>
    <col min="9733" max="9733" width="9.33203125" style="387" customWidth="1"/>
    <col min="9734" max="9734" width="9.83203125" style="387" customWidth="1"/>
    <col min="9735" max="9735" width="8.83203125" style="387" customWidth="1"/>
    <col min="9736" max="9736" width="9.58203125" style="387" customWidth="1"/>
    <col min="9737" max="9737" width="7.58203125" style="387" customWidth="1"/>
    <col min="9738" max="9738" width="10.25" style="387" customWidth="1"/>
    <col min="9739" max="9739" width="9" style="387"/>
    <col min="9740" max="9740" width="10.5" style="387" customWidth="1"/>
    <col min="9741" max="9984" width="9" style="387"/>
    <col min="9985" max="9985" width="2.83203125" style="387" customWidth="1"/>
    <col min="9986" max="9986" width="20.83203125" style="387" customWidth="1"/>
    <col min="9987" max="9987" width="10.75" style="387" customWidth="1"/>
    <col min="9988" max="9988" width="11.5" style="387" customWidth="1"/>
    <col min="9989" max="9989" width="9.33203125" style="387" customWidth="1"/>
    <col min="9990" max="9990" width="9.83203125" style="387" customWidth="1"/>
    <col min="9991" max="9991" width="8.83203125" style="387" customWidth="1"/>
    <col min="9992" max="9992" width="9.58203125" style="387" customWidth="1"/>
    <col min="9993" max="9993" width="7.58203125" style="387" customWidth="1"/>
    <col min="9994" max="9994" width="10.25" style="387" customWidth="1"/>
    <col min="9995" max="9995" width="9" style="387"/>
    <col min="9996" max="9996" width="10.5" style="387" customWidth="1"/>
    <col min="9997" max="10240" width="9" style="387"/>
    <col min="10241" max="10241" width="2.83203125" style="387" customWidth="1"/>
    <col min="10242" max="10242" width="20.83203125" style="387" customWidth="1"/>
    <col min="10243" max="10243" width="10.75" style="387" customWidth="1"/>
    <col min="10244" max="10244" width="11.5" style="387" customWidth="1"/>
    <col min="10245" max="10245" width="9.33203125" style="387" customWidth="1"/>
    <col min="10246" max="10246" width="9.83203125" style="387" customWidth="1"/>
    <col min="10247" max="10247" width="8.83203125" style="387" customWidth="1"/>
    <col min="10248" max="10248" width="9.58203125" style="387" customWidth="1"/>
    <col min="10249" max="10249" width="7.58203125" style="387" customWidth="1"/>
    <col min="10250" max="10250" width="10.25" style="387" customWidth="1"/>
    <col min="10251" max="10251" width="9" style="387"/>
    <col min="10252" max="10252" width="10.5" style="387" customWidth="1"/>
    <col min="10253" max="10496" width="9" style="387"/>
    <col min="10497" max="10497" width="2.83203125" style="387" customWidth="1"/>
    <col min="10498" max="10498" width="20.83203125" style="387" customWidth="1"/>
    <col min="10499" max="10499" width="10.75" style="387" customWidth="1"/>
    <col min="10500" max="10500" width="11.5" style="387" customWidth="1"/>
    <col min="10501" max="10501" width="9.33203125" style="387" customWidth="1"/>
    <col min="10502" max="10502" width="9.83203125" style="387" customWidth="1"/>
    <col min="10503" max="10503" width="8.83203125" style="387" customWidth="1"/>
    <col min="10504" max="10504" width="9.58203125" style="387" customWidth="1"/>
    <col min="10505" max="10505" width="7.58203125" style="387" customWidth="1"/>
    <col min="10506" max="10506" width="10.25" style="387" customWidth="1"/>
    <col min="10507" max="10507" width="9" style="387"/>
    <col min="10508" max="10508" width="10.5" style="387" customWidth="1"/>
    <col min="10509" max="10752" width="9" style="387"/>
    <col min="10753" max="10753" width="2.83203125" style="387" customWidth="1"/>
    <col min="10754" max="10754" width="20.83203125" style="387" customWidth="1"/>
    <col min="10755" max="10755" width="10.75" style="387" customWidth="1"/>
    <col min="10756" max="10756" width="11.5" style="387" customWidth="1"/>
    <col min="10757" max="10757" width="9.33203125" style="387" customWidth="1"/>
    <col min="10758" max="10758" width="9.83203125" style="387" customWidth="1"/>
    <col min="10759" max="10759" width="8.83203125" style="387" customWidth="1"/>
    <col min="10760" max="10760" width="9.58203125" style="387" customWidth="1"/>
    <col min="10761" max="10761" width="7.58203125" style="387" customWidth="1"/>
    <col min="10762" max="10762" width="10.25" style="387" customWidth="1"/>
    <col min="10763" max="10763" width="9" style="387"/>
    <col min="10764" max="10764" width="10.5" style="387" customWidth="1"/>
    <col min="10765" max="11008" width="9" style="387"/>
    <col min="11009" max="11009" width="2.83203125" style="387" customWidth="1"/>
    <col min="11010" max="11010" width="20.83203125" style="387" customWidth="1"/>
    <col min="11011" max="11011" width="10.75" style="387" customWidth="1"/>
    <col min="11012" max="11012" width="11.5" style="387" customWidth="1"/>
    <col min="11013" max="11013" width="9.33203125" style="387" customWidth="1"/>
    <col min="11014" max="11014" width="9.83203125" style="387" customWidth="1"/>
    <col min="11015" max="11015" width="8.83203125" style="387" customWidth="1"/>
    <col min="11016" max="11016" width="9.58203125" style="387" customWidth="1"/>
    <col min="11017" max="11017" width="7.58203125" style="387" customWidth="1"/>
    <col min="11018" max="11018" width="10.25" style="387" customWidth="1"/>
    <col min="11019" max="11019" width="9" style="387"/>
    <col min="11020" max="11020" width="10.5" style="387" customWidth="1"/>
    <col min="11021" max="11264" width="9" style="387"/>
    <col min="11265" max="11265" width="2.83203125" style="387" customWidth="1"/>
    <col min="11266" max="11266" width="20.83203125" style="387" customWidth="1"/>
    <col min="11267" max="11267" width="10.75" style="387" customWidth="1"/>
    <col min="11268" max="11268" width="11.5" style="387" customWidth="1"/>
    <col min="11269" max="11269" width="9.33203125" style="387" customWidth="1"/>
    <col min="11270" max="11270" width="9.83203125" style="387" customWidth="1"/>
    <col min="11271" max="11271" width="8.83203125" style="387" customWidth="1"/>
    <col min="11272" max="11272" width="9.58203125" style="387" customWidth="1"/>
    <col min="11273" max="11273" width="7.58203125" style="387" customWidth="1"/>
    <col min="11274" max="11274" width="10.25" style="387" customWidth="1"/>
    <col min="11275" max="11275" width="9" style="387"/>
    <col min="11276" max="11276" width="10.5" style="387" customWidth="1"/>
    <col min="11277" max="11520" width="9" style="387"/>
    <col min="11521" max="11521" width="2.83203125" style="387" customWidth="1"/>
    <col min="11522" max="11522" width="20.83203125" style="387" customWidth="1"/>
    <col min="11523" max="11523" width="10.75" style="387" customWidth="1"/>
    <col min="11524" max="11524" width="11.5" style="387" customWidth="1"/>
    <col min="11525" max="11525" width="9.33203125" style="387" customWidth="1"/>
    <col min="11526" max="11526" width="9.83203125" style="387" customWidth="1"/>
    <col min="11527" max="11527" width="8.83203125" style="387" customWidth="1"/>
    <col min="11528" max="11528" width="9.58203125" style="387" customWidth="1"/>
    <col min="11529" max="11529" width="7.58203125" style="387" customWidth="1"/>
    <col min="11530" max="11530" width="10.25" style="387" customWidth="1"/>
    <col min="11531" max="11531" width="9" style="387"/>
    <col min="11532" max="11532" width="10.5" style="387" customWidth="1"/>
    <col min="11533" max="11776" width="9" style="387"/>
    <col min="11777" max="11777" width="2.83203125" style="387" customWidth="1"/>
    <col min="11778" max="11778" width="20.83203125" style="387" customWidth="1"/>
    <col min="11779" max="11779" width="10.75" style="387" customWidth="1"/>
    <col min="11780" max="11780" width="11.5" style="387" customWidth="1"/>
    <col min="11781" max="11781" width="9.33203125" style="387" customWidth="1"/>
    <col min="11782" max="11782" width="9.83203125" style="387" customWidth="1"/>
    <col min="11783" max="11783" width="8.83203125" style="387" customWidth="1"/>
    <col min="11784" max="11784" width="9.58203125" style="387" customWidth="1"/>
    <col min="11785" max="11785" width="7.58203125" style="387" customWidth="1"/>
    <col min="11786" max="11786" width="10.25" style="387" customWidth="1"/>
    <col min="11787" max="11787" width="9" style="387"/>
    <col min="11788" max="11788" width="10.5" style="387" customWidth="1"/>
    <col min="11789" max="12032" width="9" style="387"/>
    <col min="12033" max="12033" width="2.83203125" style="387" customWidth="1"/>
    <col min="12034" max="12034" width="20.83203125" style="387" customWidth="1"/>
    <col min="12035" max="12035" width="10.75" style="387" customWidth="1"/>
    <col min="12036" max="12036" width="11.5" style="387" customWidth="1"/>
    <col min="12037" max="12037" width="9.33203125" style="387" customWidth="1"/>
    <col min="12038" max="12038" width="9.83203125" style="387" customWidth="1"/>
    <col min="12039" max="12039" width="8.83203125" style="387" customWidth="1"/>
    <col min="12040" max="12040" width="9.58203125" style="387" customWidth="1"/>
    <col min="12041" max="12041" width="7.58203125" style="387" customWidth="1"/>
    <col min="12042" max="12042" width="10.25" style="387" customWidth="1"/>
    <col min="12043" max="12043" width="9" style="387"/>
    <col min="12044" max="12044" width="10.5" style="387" customWidth="1"/>
    <col min="12045" max="12288" width="9" style="387"/>
    <col min="12289" max="12289" width="2.83203125" style="387" customWidth="1"/>
    <col min="12290" max="12290" width="20.83203125" style="387" customWidth="1"/>
    <col min="12291" max="12291" width="10.75" style="387" customWidth="1"/>
    <col min="12292" max="12292" width="11.5" style="387" customWidth="1"/>
    <col min="12293" max="12293" width="9.33203125" style="387" customWidth="1"/>
    <col min="12294" max="12294" width="9.83203125" style="387" customWidth="1"/>
    <col min="12295" max="12295" width="8.83203125" style="387" customWidth="1"/>
    <col min="12296" max="12296" width="9.58203125" style="387" customWidth="1"/>
    <col min="12297" max="12297" width="7.58203125" style="387" customWidth="1"/>
    <col min="12298" max="12298" width="10.25" style="387" customWidth="1"/>
    <col min="12299" max="12299" width="9" style="387"/>
    <col min="12300" max="12300" width="10.5" style="387" customWidth="1"/>
    <col min="12301" max="12544" width="9" style="387"/>
    <col min="12545" max="12545" width="2.83203125" style="387" customWidth="1"/>
    <col min="12546" max="12546" width="20.83203125" style="387" customWidth="1"/>
    <col min="12547" max="12547" width="10.75" style="387" customWidth="1"/>
    <col min="12548" max="12548" width="11.5" style="387" customWidth="1"/>
    <col min="12549" max="12549" width="9.33203125" style="387" customWidth="1"/>
    <col min="12550" max="12550" width="9.83203125" style="387" customWidth="1"/>
    <col min="12551" max="12551" width="8.83203125" style="387" customWidth="1"/>
    <col min="12552" max="12552" width="9.58203125" style="387" customWidth="1"/>
    <col min="12553" max="12553" width="7.58203125" style="387" customWidth="1"/>
    <col min="12554" max="12554" width="10.25" style="387" customWidth="1"/>
    <col min="12555" max="12555" width="9" style="387"/>
    <col min="12556" max="12556" width="10.5" style="387" customWidth="1"/>
    <col min="12557" max="12800" width="9" style="387"/>
    <col min="12801" max="12801" width="2.83203125" style="387" customWidth="1"/>
    <col min="12802" max="12802" width="20.83203125" style="387" customWidth="1"/>
    <col min="12803" max="12803" width="10.75" style="387" customWidth="1"/>
    <col min="12804" max="12804" width="11.5" style="387" customWidth="1"/>
    <col min="12805" max="12805" width="9.33203125" style="387" customWidth="1"/>
    <col min="12806" max="12806" width="9.83203125" style="387" customWidth="1"/>
    <col min="12807" max="12807" width="8.83203125" style="387" customWidth="1"/>
    <col min="12808" max="12808" width="9.58203125" style="387" customWidth="1"/>
    <col min="12809" max="12809" width="7.58203125" style="387" customWidth="1"/>
    <col min="12810" max="12810" width="10.25" style="387" customWidth="1"/>
    <col min="12811" max="12811" width="9" style="387"/>
    <col min="12812" max="12812" width="10.5" style="387" customWidth="1"/>
    <col min="12813" max="13056" width="9" style="387"/>
    <col min="13057" max="13057" width="2.83203125" style="387" customWidth="1"/>
    <col min="13058" max="13058" width="20.83203125" style="387" customWidth="1"/>
    <col min="13059" max="13059" width="10.75" style="387" customWidth="1"/>
    <col min="13060" max="13060" width="11.5" style="387" customWidth="1"/>
    <col min="13061" max="13061" width="9.33203125" style="387" customWidth="1"/>
    <col min="13062" max="13062" width="9.83203125" style="387" customWidth="1"/>
    <col min="13063" max="13063" width="8.83203125" style="387" customWidth="1"/>
    <col min="13064" max="13064" width="9.58203125" style="387" customWidth="1"/>
    <col min="13065" max="13065" width="7.58203125" style="387" customWidth="1"/>
    <col min="13066" max="13066" width="10.25" style="387" customWidth="1"/>
    <col min="13067" max="13067" width="9" style="387"/>
    <col min="13068" max="13068" width="10.5" style="387" customWidth="1"/>
    <col min="13069" max="13312" width="9" style="387"/>
    <col min="13313" max="13313" width="2.83203125" style="387" customWidth="1"/>
    <col min="13314" max="13314" width="20.83203125" style="387" customWidth="1"/>
    <col min="13315" max="13315" width="10.75" style="387" customWidth="1"/>
    <col min="13316" max="13316" width="11.5" style="387" customWidth="1"/>
    <col min="13317" max="13317" width="9.33203125" style="387" customWidth="1"/>
    <col min="13318" max="13318" width="9.83203125" style="387" customWidth="1"/>
    <col min="13319" max="13319" width="8.83203125" style="387" customWidth="1"/>
    <col min="13320" max="13320" width="9.58203125" style="387" customWidth="1"/>
    <col min="13321" max="13321" width="7.58203125" style="387" customWidth="1"/>
    <col min="13322" max="13322" width="10.25" style="387" customWidth="1"/>
    <col min="13323" max="13323" width="9" style="387"/>
    <col min="13324" max="13324" width="10.5" style="387" customWidth="1"/>
    <col min="13325" max="13568" width="9" style="387"/>
    <col min="13569" max="13569" width="2.83203125" style="387" customWidth="1"/>
    <col min="13570" max="13570" width="20.83203125" style="387" customWidth="1"/>
    <col min="13571" max="13571" width="10.75" style="387" customWidth="1"/>
    <col min="13572" max="13572" width="11.5" style="387" customWidth="1"/>
    <col min="13573" max="13573" width="9.33203125" style="387" customWidth="1"/>
    <col min="13574" max="13574" width="9.83203125" style="387" customWidth="1"/>
    <col min="13575" max="13575" width="8.83203125" style="387" customWidth="1"/>
    <col min="13576" max="13576" width="9.58203125" style="387" customWidth="1"/>
    <col min="13577" max="13577" width="7.58203125" style="387" customWidth="1"/>
    <col min="13578" max="13578" width="10.25" style="387" customWidth="1"/>
    <col min="13579" max="13579" width="9" style="387"/>
    <col min="13580" max="13580" width="10.5" style="387" customWidth="1"/>
    <col min="13581" max="13824" width="9" style="387"/>
    <col min="13825" max="13825" width="2.83203125" style="387" customWidth="1"/>
    <col min="13826" max="13826" width="20.83203125" style="387" customWidth="1"/>
    <col min="13827" max="13827" width="10.75" style="387" customWidth="1"/>
    <col min="13828" max="13828" width="11.5" style="387" customWidth="1"/>
    <col min="13829" max="13829" width="9.33203125" style="387" customWidth="1"/>
    <col min="13830" max="13830" width="9.83203125" style="387" customWidth="1"/>
    <col min="13831" max="13831" width="8.83203125" style="387" customWidth="1"/>
    <col min="13832" max="13832" width="9.58203125" style="387" customWidth="1"/>
    <col min="13833" max="13833" width="7.58203125" style="387" customWidth="1"/>
    <col min="13834" max="13834" width="10.25" style="387" customWidth="1"/>
    <col min="13835" max="13835" width="9" style="387"/>
    <col min="13836" max="13836" width="10.5" style="387" customWidth="1"/>
    <col min="13837" max="14080" width="9" style="387"/>
    <col min="14081" max="14081" width="2.83203125" style="387" customWidth="1"/>
    <col min="14082" max="14082" width="20.83203125" style="387" customWidth="1"/>
    <col min="14083" max="14083" width="10.75" style="387" customWidth="1"/>
    <col min="14084" max="14084" width="11.5" style="387" customWidth="1"/>
    <col min="14085" max="14085" width="9.33203125" style="387" customWidth="1"/>
    <col min="14086" max="14086" width="9.83203125" style="387" customWidth="1"/>
    <col min="14087" max="14087" width="8.83203125" style="387" customWidth="1"/>
    <col min="14088" max="14088" width="9.58203125" style="387" customWidth="1"/>
    <col min="14089" max="14089" width="7.58203125" style="387" customWidth="1"/>
    <col min="14090" max="14090" width="10.25" style="387" customWidth="1"/>
    <col min="14091" max="14091" width="9" style="387"/>
    <col min="14092" max="14092" width="10.5" style="387" customWidth="1"/>
    <col min="14093" max="14336" width="9" style="387"/>
    <col min="14337" max="14337" width="2.83203125" style="387" customWidth="1"/>
    <col min="14338" max="14338" width="20.83203125" style="387" customWidth="1"/>
    <col min="14339" max="14339" width="10.75" style="387" customWidth="1"/>
    <col min="14340" max="14340" width="11.5" style="387" customWidth="1"/>
    <col min="14341" max="14341" width="9.33203125" style="387" customWidth="1"/>
    <col min="14342" max="14342" width="9.83203125" style="387" customWidth="1"/>
    <col min="14343" max="14343" width="8.83203125" style="387" customWidth="1"/>
    <col min="14344" max="14344" width="9.58203125" style="387" customWidth="1"/>
    <col min="14345" max="14345" width="7.58203125" style="387" customWidth="1"/>
    <col min="14346" max="14346" width="10.25" style="387" customWidth="1"/>
    <col min="14347" max="14347" width="9" style="387"/>
    <col min="14348" max="14348" width="10.5" style="387" customWidth="1"/>
    <col min="14349" max="14592" width="9" style="387"/>
    <col min="14593" max="14593" width="2.83203125" style="387" customWidth="1"/>
    <col min="14594" max="14594" width="20.83203125" style="387" customWidth="1"/>
    <col min="14595" max="14595" width="10.75" style="387" customWidth="1"/>
    <col min="14596" max="14596" width="11.5" style="387" customWidth="1"/>
    <col min="14597" max="14597" width="9.33203125" style="387" customWidth="1"/>
    <col min="14598" max="14598" width="9.83203125" style="387" customWidth="1"/>
    <col min="14599" max="14599" width="8.83203125" style="387" customWidth="1"/>
    <col min="14600" max="14600" width="9.58203125" style="387" customWidth="1"/>
    <col min="14601" max="14601" width="7.58203125" style="387" customWidth="1"/>
    <col min="14602" max="14602" width="10.25" style="387" customWidth="1"/>
    <col min="14603" max="14603" width="9" style="387"/>
    <col min="14604" max="14604" width="10.5" style="387" customWidth="1"/>
    <col min="14605" max="14848" width="9" style="387"/>
    <col min="14849" max="14849" width="2.83203125" style="387" customWidth="1"/>
    <col min="14850" max="14850" width="20.83203125" style="387" customWidth="1"/>
    <col min="14851" max="14851" width="10.75" style="387" customWidth="1"/>
    <col min="14852" max="14852" width="11.5" style="387" customWidth="1"/>
    <col min="14853" max="14853" width="9.33203125" style="387" customWidth="1"/>
    <col min="14854" max="14854" width="9.83203125" style="387" customWidth="1"/>
    <col min="14855" max="14855" width="8.83203125" style="387" customWidth="1"/>
    <col min="14856" max="14856" width="9.58203125" style="387" customWidth="1"/>
    <col min="14857" max="14857" width="7.58203125" style="387" customWidth="1"/>
    <col min="14858" max="14858" width="10.25" style="387" customWidth="1"/>
    <col min="14859" max="14859" width="9" style="387"/>
    <col min="14860" max="14860" width="10.5" style="387" customWidth="1"/>
    <col min="14861" max="15104" width="9" style="387"/>
    <col min="15105" max="15105" width="2.83203125" style="387" customWidth="1"/>
    <col min="15106" max="15106" width="20.83203125" style="387" customWidth="1"/>
    <col min="15107" max="15107" width="10.75" style="387" customWidth="1"/>
    <col min="15108" max="15108" width="11.5" style="387" customWidth="1"/>
    <col min="15109" max="15109" width="9.33203125" style="387" customWidth="1"/>
    <col min="15110" max="15110" width="9.83203125" style="387" customWidth="1"/>
    <col min="15111" max="15111" width="8.83203125" style="387" customWidth="1"/>
    <col min="15112" max="15112" width="9.58203125" style="387" customWidth="1"/>
    <col min="15113" max="15113" width="7.58203125" style="387" customWidth="1"/>
    <col min="15114" max="15114" width="10.25" style="387" customWidth="1"/>
    <col min="15115" max="15115" width="9" style="387"/>
    <col min="15116" max="15116" width="10.5" style="387" customWidth="1"/>
    <col min="15117" max="15360" width="9" style="387"/>
    <col min="15361" max="15361" width="2.83203125" style="387" customWidth="1"/>
    <col min="15362" max="15362" width="20.83203125" style="387" customWidth="1"/>
    <col min="15363" max="15363" width="10.75" style="387" customWidth="1"/>
    <col min="15364" max="15364" width="11.5" style="387" customWidth="1"/>
    <col min="15365" max="15365" width="9.33203125" style="387" customWidth="1"/>
    <col min="15366" max="15366" width="9.83203125" style="387" customWidth="1"/>
    <col min="15367" max="15367" width="8.83203125" style="387" customWidth="1"/>
    <col min="15368" max="15368" width="9.58203125" style="387" customWidth="1"/>
    <col min="15369" max="15369" width="7.58203125" style="387" customWidth="1"/>
    <col min="15370" max="15370" width="10.25" style="387" customWidth="1"/>
    <col min="15371" max="15371" width="9" style="387"/>
    <col min="15372" max="15372" width="10.5" style="387" customWidth="1"/>
    <col min="15373" max="15616" width="9" style="387"/>
    <col min="15617" max="15617" width="2.83203125" style="387" customWidth="1"/>
    <col min="15618" max="15618" width="20.83203125" style="387" customWidth="1"/>
    <col min="15619" max="15619" width="10.75" style="387" customWidth="1"/>
    <col min="15620" max="15620" width="11.5" style="387" customWidth="1"/>
    <col min="15621" max="15621" width="9.33203125" style="387" customWidth="1"/>
    <col min="15622" max="15622" width="9.83203125" style="387" customWidth="1"/>
    <col min="15623" max="15623" width="8.83203125" style="387" customWidth="1"/>
    <col min="15624" max="15624" width="9.58203125" style="387" customWidth="1"/>
    <col min="15625" max="15625" width="7.58203125" style="387" customWidth="1"/>
    <col min="15626" max="15626" width="10.25" style="387" customWidth="1"/>
    <col min="15627" max="15627" width="9" style="387"/>
    <col min="15628" max="15628" width="10.5" style="387" customWidth="1"/>
    <col min="15629" max="15872" width="9" style="387"/>
    <col min="15873" max="15873" width="2.83203125" style="387" customWidth="1"/>
    <col min="15874" max="15874" width="20.83203125" style="387" customWidth="1"/>
    <col min="15875" max="15875" width="10.75" style="387" customWidth="1"/>
    <col min="15876" max="15876" width="11.5" style="387" customWidth="1"/>
    <col min="15877" max="15877" width="9.33203125" style="387" customWidth="1"/>
    <col min="15878" max="15878" width="9.83203125" style="387" customWidth="1"/>
    <col min="15879" max="15879" width="8.83203125" style="387" customWidth="1"/>
    <col min="15880" max="15880" width="9.58203125" style="387" customWidth="1"/>
    <col min="15881" max="15881" width="7.58203125" style="387" customWidth="1"/>
    <col min="15882" max="15882" width="10.25" style="387" customWidth="1"/>
    <col min="15883" max="15883" width="9" style="387"/>
    <col min="15884" max="15884" width="10.5" style="387" customWidth="1"/>
    <col min="15885" max="16128" width="9" style="387"/>
    <col min="16129" max="16129" width="2.83203125" style="387" customWidth="1"/>
    <col min="16130" max="16130" width="20.83203125" style="387" customWidth="1"/>
    <col min="16131" max="16131" width="10.75" style="387" customWidth="1"/>
    <col min="16132" max="16132" width="11.5" style="387" customWidth="1"/>
    <col min="16133" max="16133" width="9.33203125" style="387" customWidth="1"/>
    <col min="16134" max="16134" width="9.83203125" style="387" customWidth="1"/>
    <col min="16135" max="16135" width="8.83203125" style="387" customWidth="1"/>
    <col min="16136" max="16136" width="9.58203125" style="387" customWidth="1"/>
    <col min="16137" max="16137" width="7.58203125" style="387" customWidth="1"/>
    <col min="16138" max="16138" width="10.25" style="387" customWidth="1"/>
    <col min="16139" max="16139" width="9" style="387"/>
    <col min="16140" max="16140" width="10.5" style="387" customWidth="1"/>
    <col min="16141" max="16384" width="9" style="387"/>
  </cols>
  <sheetData>
    <row r="1" spans="1:14" ht="14">
      <c r="L1" s="53" t="s">
        <v>1650</v>
      </c>
    </row>
    <row r="2" spans="1:14">
      <c r="A2" s="544" t="s">
        <v>1564</v>
      </c>
      <c r="B2" s="544"/>
      <c r="C2" s="544"/>
      <c r="D2" s="544"/>
      <c r="E2" s="544"/>
      <c r="F2" s="544"/>
      <c r="G2" s="544"/>
      <c r="H2" s="544"/>
      <c r="I2" s="544"/>
      <c r="J2" s="544"/>
      <c r="K2" s="544"/>
      <c r="L2" s="544"/>
    </row>
    <row r="3" spans="1:14">
      <c r="A3" s="545" t="str">
        <f>'12'!A3:E3</f>
        <v>(Biểu kèm theo Quyết định số               /QD-UBND ngày        /        /2026 của UBND xã Bắc Sơn)</v>
      </c>
      <c r="B3" s="545"/>
      <c r="C3" s="545"/>
      <c r="D3" s="545"/>
      <c r="E3" s="545"/>
      <c r="F3" s="545"/>
      <c r="G3" s="545"/>
      <c r="H3" s="545"/>
      <c r="I3" s="545"/>
      <c r="J3" s="545"/>
      <c r="K3" s="545"/>
      <c r="L3" s="545"/>
    </row>
    <row r="4" spans="1:14">
      <c r="L4" s="388" t="s">
        <v>137</v>
      </c>
    </row>
    <row r="5" spans="1:14" ht="23.25" customHeight="1">
      <c r="A5" s="546" t="s">
        <v>15</v>
      </c>
      <c r="B5" s="546" t="s">
        <v>1565</v>
      </c>
      <c r="C5" s="546" t="s">
        <v>1566</v>
      </c>
      <c r="D5" s="548" t="s">
        <v>1567</v>
      </c>
      <c r="E5" s="548"/>
      <c r="F5" s="548"/>
      <c r="G5" s="548"/>
      <c r="H5" s="548" t="s">
        <v>1568</v>
      </c>
      <c r="I5" s="548"/>
      <c r="J5" s="548"/>
      <c r="K5" s="548"/>
      <c r="L5" s="546" t="s">
        <v>1569</v>
      </c>
    </row>
    <row r="6" spans="1:14" ht="25.5" customHeight="1">
      <c r="A6" s="547"/>
      <c r="B6" s="547"/>
      <c r="C6" s="547"/>
      <c r="D6" s="543" t="s">
        <v>1570</v>
      </c>
      <c r="E6" s="543"/>
      <c r="F6" s="541" t="s">
        <v>1571</v>
      </c>
      <c r="G6" s="541" t="s">
        <v>1572</v>
      </c>
      <c r="H6" s="543" t="s">
        <v>1570</v>
      </c>
      <c r="I6" s="543"/>
      <c r="J6" s="541" t="s">
        <v>1571</v>
      </c>
      <c r="K6" s="541" t="s">
        <v>1572</v>
      </c>
      <c r="L6" s="547"/>
    </row>
    <row r="7" spans="1:14" ht="65">
      <c r="A7" s="542"/>
      <c r="B7" s="542"/>
      <c r="C7" s="542"/>
      <c r="D7" s="389" t="s">
        <v>123</v>
      </c>
      <c r="E7" s="389" t="s">
        <v>1573</v>
      </c>
      <c r="F7" s="542"/>
      <c r="G7" s="542"/>
      <c r="H7" s="389" t="s">
        <v>123</v>
      </c>
      <c r="I7" s="389" t="s">
        <v>1573</v>
      </c>
      <c r="J7" s="542"/>
      <c r="K7" s="542"/>
      <c r="L7" s="542"/>
    </row>
    <row r="8" spans="1:14" ht="13.5" customHeight="1">
      <c r="A8" s="390" t="s">
        <v>0</v>
      </c>
      <c r="B8" s="390" t="s">
        <v>1</v>
      </c>
      <c r="C8" s="390">
        <v>1</v>
      </c>
      <c r="D8" s="390">
        <v>2</v>
      </c>
      <c r="E8" s="390">
        <v>3</v>
      </c>
      <c r="F8" s="390">
        <v>4</v>
      </c>
      <c r="G8" s="390" t="s">
        <v>1574</v>
      </c>
      <c r="H8" s="390">
        <v>6</v>
      </c>
      <c r="I8" s="390">
        <v>7</v>
      </c>
      <c r="J8" s="390">
        <v>8</v>
      </c>
      <c r="K8" s="390" t="s">
        <v>1575</v>
      </c>
      <c r="L8" s="390" t="s">
        <v>1576</v>
      </c>
    </row>
    <row r="9" spans="1:14" s="396" customFormat="1" ht="23.25" customHeight="1">
      <c r="A9" s="391"/>
      <c r="B9" s="392" t="s">
        <v>1577</v>
      </c>
      <c r="C9" s="393">
        <f>SUM(C10:C18)</f>
        <v>0</v>
      </c>
      <c r="D9" s="394">
        <f>SUM(D10:D18)</f>
        <v>1406.856745</v>
      </c>
      <c r="E9" s="394">
        <f t="shared" ref="E9:K9" si="0">SUM(E10:E18)</f>
        <v>0</v>
      </c>
      <c r="F9" s="394">
        <f t="shared" si="0"/>
        <v>25.1</v>
      </c>
      <c r="G9" s="395">
        <f t="shared" si="0"/>
        <v>1381.7567450000001</v>
      </c>
      <c r="H9" s="394">
        <f t="shared" si="0"/>
        <v>1406.8627450000001</v>
      </c>
      <c r="I9" s="394">
        <f t="shared" si="0"/>
        <v>0</v>
      </c>
      <c r="J9" s="394">
        <f t="shared" si="0"/>
        <v>955.1</v>
      </c>
      <c r="K9" s="394">
        <f t="shared" si="0"/>
        <v>1301.1527450000001</v>
      </c>
      <c r="L9" s="395">
        <f>SUM(L10:L18)</f>
        <v>451.76274499999994</v>
      </c>
    </row>
    <row r="10" spans="1:14" s="403" customFormat="1" ht="21" customHeight="1">
      <c r="A10" s="397">
        <v>1</v>
      </c>
      <c r="B10" s="398" t="s">
        <v>1578</v>
      </c>
      <c r="C10" s="399"/>
      <c r="D10" s="400">
        <v>910</v>
      </c>
      <c r="E10" s="400"/>
      <c r="F10" s="400"/>
      <c r="G10" s="401">
        <f>D10-F10</f>
        <v>910</v>
      </c>
      <c r="H10" s="400">
        <v>910</v>
      </c>
      <c r="I10" s="400"/>
      <c r="J10" s="400">
        <f>H10</f>
        <v>910</v>
      </c>
      <c r="K10" s="400">
        <f>J10</f>
        <v>910</v>
      </c>
      <c r="L10" s="401">
        <f>C10+H10-J10</f>
        <v>0</v>
      </c>
      <c r="M10" s="402"/>
    </row>
    <row r="11" spans="1:14" s="403" customFormat="1" ht="21" customHeight="1">
      <c r="A11" s="397">
        <v>2</v>
      </c>
      <c r="B11" s="404" t="s">
        <v>1579</v>
      </c>
      <c r="C11" s="405"/>
      <c r="D11" s="406">
        <v>10.88</v>
      </c>
      <c r="E11" s="406"/>
      <c r="F11" s="406"/>
      <c r="G11" s="401">
        <f>D11-F11</f>
        <v>10.88</v>
      </c>
      <c r="H11" s="406">
        <v>10.88</v>
      </c>
      <c r="I11" s="406"/>
      <c r="J11" s="406">
        <v>0</v>
      </c>
      <c r="K11" s="406">
        <v>0</v>
      </c>
      <c r="L11" s="401">
        <f>C11+H11-J11</f>
        <v>10.88</v>
      </c>
      <c r="M11" s="402"/>
    </row>
    <row r="12" spans="1:14" s="408" customFormat="1" ht="27" customHeight="1">
      <c r="A12" s="407">
        <v>3</v>
      </c>
      <c r="B12" s="404" t="s">
        <v>1580</v>
      </c>
      <c r="C12" s="405"/>
      <c r="D12" s="406">
        <v>89.73</v>
      </c>
      <c r="E12" s="406"/>
      <c r="F12" s="406"/>
      <c r="G12" s="401">
        <f>D12-F12</f>
        <v>89.73</v>
      </c>
      <c r="H12" s="406">
        <v>89.73</v>
      </c>
      <c r="I12" s="406"/>
      <c r="J12" s="406">
        <v>20</v>
      </c>
      <c r="K12" s="406">
        <f>J12</f>
        <v>20</v>
      </c>
      <c r="L12" s="401">
        <f>C12+H12-J12</f>
        <v>69.73</v>
      </c>
      <c r="M12" s="402"/>
      <c r="N12" s="403"/>
    </row>
    <row r="13" spans="1:14" s="408" customFormat="1" ht="27" customHeight="1">
      <c r="A13" s="407">
        <v>4</v>
      </c>
      <c r="B13" s="404" t="s">
        <v>1581</v>
      </c>
      <c r="C13" s="405"/>
      <c r="D13" s="406">
        <v>80.219954000000001</v>
      </c>
      <c r="E13" s="406"/>
      <c r="F13" s="406"/>
      <c r="G13" s="401">
        <f t="shared" ref="G13:G18" si="1">D13-F13</f>
        <v>80.219954000000001</v>
      </c>
      <c r="H13" s="406">
        <v>80.219954000000001</v>
      </c>
      <c r="I13" s="406"/>
      <c r="J13" s="406"/>
      <c r="K13" s="406">
        <f t="shared" ref="K13:K18" si="2">H13-J13</f>
        <v>80.219954000000001</v>
      </c>
      <c r="L13" s="401">
        <f t="shared" ref="L13:L18" si="3">C13+H13-J13</f>
        <v>80.219954000000001</v>
      </c>
      <c r="M13" s="402"/>
      <c r="N13" s="403"/>
    </row>
    <row r="14" spans="1:14" s="408" customFormat="1" ht="27" customHeight="1">
      <c r="A14" s="407">
        <v>5</v>
      </c>
      <c r="B14" s="404" t="s">
        <v>1582</v>
      </c>
      <c r="C14" s="405"/>
      <c r="D14" s="406">
        <v>50.112791000000001</v>
      </c>
      <c r="E14" s="406"/>
      <c r="F14" s="406">
        <v>25.1</v>
      </c>
      <c r="G14" s="401">
        <f t="shared" si="1"/>
        <v>25.012791</v>
      </c>
      <c r="H14" s="406">
        <v>50.112791000000001</v>
      </c>
      <c r="I14" s="406"/>
      <c r="J14" s="406">
        <v>25.1</v>
      </c>
      <c r="K14" s="406">
        <f t="shared" si="2"/>
        <v>25.012791</v>
      </c>
      <c r="L14" s="401">
        <f t="shared" si="3"/>
        <v>25.012791</v>
      </c>
      <c r="M14" s="402"/>
      <c r="N14" s="403"/>
    </row>
    <row r="15" spans="1:14" s="408" customFormat="1" ht="27" customHeight="1">
      <c r="A15" s="407">
        <v>6</v>
      </c>
      <c r="B15" s="404" t="s">
        <v>1583</v>
      </c>
      <c r="C15" s="405"/>
      <c r="D15" s="406">
        <v>12.159000000000001</v>
      </c>
      <c r="E15" s="406"/>
      <c r="F15" s="406"/>
      <c r="G15" s="401">
        <f>D15-F15</f>
        <v>12.159000000000001</v>
      </c>
      <c r="H15" s="406">
        <v>12.16</v>
      </c>
      <c r="I15" s="406"/>
      <c r="J15" s="406"/>
      <c r="K15" s="406">
        <f t="shared" si="2"/>
        <v>12.16</v>
      </c>
      <c r="L15" s="401">
        <f t="shared" si="3"/>
        <v>12.16</v>
      </c>
      <c r="M15" s="402"/>
      <c r="N15" s="403"/>
    </row>
    <row r="16" spans="1:14" s="408" customFormat="1" ht="27" customHeight="1">
      <c r="A16" s="407">
        <v>7</v>
      </c>
      <c r="B16" s="404" t="s">
        <v>1584</v>
      </c>
      <c r="C16" s="405"/>
      <c r="D16" s="406">
        <v>168.68</v>
      </c>
      <c r="E16" s="406"/>
      <c r="F16" s="406"/>
      <c r="G16" s="401">
        <f t="shared" si="1"/>
        <v>168.68</v>
      </c>
      <c r="H16" s="406">
        <v>168.68</v>
      </c>
      <c r="I16" s="406"/>
      <c r="J16" s="406"/>
      <c r="K16" s="406">
        <f t="shared" si="2"/>
        <v>168.68</v>
      </c>
      <c r="L16" s="401">
        <f t="shared" si="3"/>
        <v>168.68</v>
      </c>
      <c r="M16" s="402"/>
      <c r="N16" s="403"/>
    </row>
    <row r="17" spans="1:14" s="408" customFormat="1" ht="27" customHeight="1">
      <c r="A17" s="407">
        <v>8</v>
      </c>
      <c r="B17" s="404" t="s">
        <v>1585</v>
      </c>
      <c r="C17" s="405"/>
      <c r="D17" s="406">
        <v>19.579999999999998</v>
      </c>
      <c r="E17" s="406"/>
      <c r="F17" s="406"/>
      <c r="G17" s="401">
        <f t="shared" si="1"/>
        <v>19.579999999999998</v>
      </c>
      <c r="H17" s="406">
        <v>19.579999999999998</v>
      </c>
      <c r="I17" s="406"/>
      <c r="J17" s="406"/>
      <c r="K17" s="406">
        <f t="shared" si="2"/>
        <v>19.579999999999998</v>
      </c>
      <c r="L17" s="401">
        <f t="shared" si="3"/>
        <v>19.579999999999998</v>
      </c>
      <c r="M17" s="402"/>
      <c r="N17" s="403"/>
    </row>
    <row r="18" spans="1:14" s="408" customFormat="1" ht="27" customHeight="1">
      <c r="A18" s="409">
        <v>9</v>
      </c>
      <c r="B18" s="410" t="s">
        <v>1586</v>
      </c>
      <c r="C18" s="411"/>
      <c r="D18" s="412">
        <v>65.495000000000005</v>
      </c>
      <c r="E18" s="412"/>
      <c r="F18" s="412"/>
      <c r="G18" s="412">
        <f t="shared" si="1"/>
        <v>65.495000000000005</v>
      </c>
      <c r="H18" s="412">
        <v>65.5</v>
      </c>
      <c r="I18" s="412"/>
      <c r="J18" s="412"/>
      <c r="K18" s="412">
        <f t="shared" si="2"/>
        <v>65.5</v>
      </c>
      <c r="L18" s="412">
        <f t="shared" si="3"/>
        <v>65.5</v>
      </c>
      <c r="M18" s="402"/>
      <c r="N18" s="403"/>
    </row>
  </sheetData>
  <mergeCells count="14">
    <mergeCell ref="G6:G7"/>
    <mergeCell ref="H6:I6"/>
    <mergeCell ref="J6:J7"/>
    <mergeCell ref="K6:K7"/>
    <mergeCell ref="A2:L2"/>
    <mergeCell ref="A3:L3"/>
    <mergeCell ref="A5:A7"/>
    <mergeCell ref="B5:B7"/>
    <mergeCell ref="C5:C7"/>
    <mergeCell ref="D5:G5"/>
    <mergeCell ref="H5:K5"/>
    <mergeCell ref="L5:L7"/>
    <mergeCell ref="D6:E6"/>
    <mergeCell ref="F6:F7"/>
  </mergeCells>
  <printOptions horizontalCentered="1"/>
  <pageMargins left="0.39370078740157499" right="0.196850393700787" top="0.734251969" bottom="0.28740157500000002" header="0.196850393700787" footer="0.196850393700787"/>
  <pageSetup paperSize="9" orientation="landscape"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8"/>
  <sheetViews>
    <sheetView view="pageBreakPreview" zoomScaleNormal="100" zoomScaleSheetLayoutView="100" workbookViewId="0">
      <pane xSplit="2" ySplit="9" topLeftCell="C55" activePane="bottomRight" state="frozen"/>
      <selection pane="topRight" activeCell="C1" sqref="C1"/>
      <selection pane="bottomLeft" activeCell="A11" sqref="A11"/>
      <selection pane="bottomRight" activeCell="L13" sqref="L13"/>
    </sheetView>
  </sheetViews>
  <sheetFormatPr defaultColWidth="9" defaultRowHeight="15.5"/>
  <cols>
    <col min="1" max="1" width="4.5" style="159" customWidth="1"/>
    <col min="2" max="2" width="42.33203125" style="19" customWidth="1"/>
    <col min="3" max="5" width="12.25" style="19" customWidth="1"/>
    <col min="6" max="6" width="10.25" style="19" customWidth="1"/>
    <col min="7" max="9" width="12.25" style="19" customWidth="1"/>
    <col min="10" max="10" width="10.5" style="19" customWidth="1"/>
    <col min="11" max="11" width="10.33203125" style="19" customWidth="1"/>
    <col min="12" max="12" width="13.75" style="215" bestFit="1" customWidth="1"/>
    <col min="13" max="13" width="9" style="215"/>
    <col min="14" max="14" width="11.33203125" style="19" bestFit="1" customWidth="1"/>
    <col min="15" max="16384" width="9" style="19"/>
  </cols>
  <sheetData>
    <row r="1" spans="1:13" ht="17.5">
      <c r="A1" s="160" t="str">
        <f>'01'!A1</f>
        <v>UBND XÃ BẮC SƠN</v>
      </c>
      <c r="K1" s="72" t="s">
        <v>264</v>
      </c>
    </row>
    <row r="2" spans="1:13" ht="17.5">
      <c r="A2" s="458" t="s">
        <v>281</v>
      </c>
      <c r="B2" s="458"/>
      <c r="C2" s="458"/>
      <c r="D2" s="458"/>
      <c r="E2" s="458"/>
      <c r="F2" s="458"/>
      <c r="G2" s="458"/>
      <c r="H2" s="458"/>
      <c r="I2" s="458"/>
      <c r="J2" s="458"/>
      <c r="K2" s="458"/>
    </row>
    <row r="3" spans="1:13" ht="18">
      <c r="A3" s="459" t="str">
        <f>'01'!A3:D3</f>
        <v>(Biểu kèm theo Quyết định số               /QD-UBND ngày        /        /2026 của UBND xã Bắc Sơn)</v>
      </c>
      <c r="B3" s="459"/>
      <c r="C3" s="459"/>
      <c r="D3" s="459"/>
      <c r="E3" s="459"/>
      <c r="F3" s="459"/>
      <c r="G3" s="459"/>
      <c r="H3" s="459"/>
      <c r="I3" s="459"/>
      <c r="J3" s="459"/>
      <c r="K3" s="459"/>
    </row>
    <row r="4" spans="1:13">
      <c r="C4" s="202"/>
      <c r="D4" s="202"/>
      <c r="I4" s="21"/>
      <c r="J4" s="20"/>
      <c r="K4" s="21" t="s">
        <v>138</v>
      </c>
    </row>
    <row r="5" spans="1:13" s="204" customFormat="1">
      <c r="A5" s="463"/>
      <c r="B5" s="461" t="s">
        <v>116</v>
      </c>
      <c r="C5" s="460" t="s">
        <v>282</v>
      </c>
      <c r="D5" s="460"/>
      <c r="E5" s="465" t="s">
        <v>292</v>
      </c>
      <c r="F5" s="460" t="s">
        <v>149</v>
      </c>
      <c r="G5" s="460"/>
      <c r="H5" s="460"/>
      <c r="I5" s="460"/>
      <c r="J5" s="460" t="s">
        <v>150</v>
      </c>
      <c r="K5" s="460"/>
      <c r="L5" s="413"/>
      <c r="M5" s="413"/>
    </row>
    <row r="6" spans="1:13" s="204" customFormat="1" ht="16.5" customHeight="1">
      <c r="A6" s="464"/>
      <c r="B6" s="462"/>
      <c r="C6" s="465" t="s">
        <v>290</v>
      </c>
      <c r="D6" s="467" t="s">
        <v>291</v>
      </c>
      <c r="E6" s="469"/>
      <c r="F6" s="465" t="s">
        <v>293</v>
      </c>
      <c r="G6" s="465" t="s">
        <v>294</v>
      </c>
      <c r="H6" s="470" t="s">
        <v>227</v>
      </c>
      <c r="I6" s="471"/>
      <c r="J6" s="465" t="s">
        <v>290</v>
      </c>
      <c r="K6" s="467" t="s">
        <v>291</v>
      </c>
      <c r="L6" s="413"/>
      <c r="M6" s="413"/>
    </row>
    <row r="7" spans="1:13" s="204" customFormat="1" ht="34.5" customHeight="1">
      <c r="A7" s="464"/>
      <c r="B7" s="462"/>
      <c r="C7" s="466"/>
      <c r="D7" s="468"/>
      <c r="E7" s="466"/>
      <c r="F7" s="466"/>
      <c r="G7" s="466"/>
      <c r="H7" s="205" t="s">
        <v>295</v>
      </c>
      <c r="I7" s="205" t="s">
        <v>296</v>
      </c>
      <c r="J7" s="466"/>
      <c r="K7" s="468"/>
      <c r="L7" s="413"/>
      <c r="M7" s="413"/>
    </row>
    <row r="8" spans="1:13" s="91" customFormat="1" ht="10.5">
      <c r="A8" s="88" t="s">
        <v>0</v>
      </c>
      <c r="B8" s="88" t="s">
        <v>1</v>
      </c>
      <c r="C8" s="89">
        <v>1</v>
      </c>
      <c r="D8" s="89">
        <v>2</v>
      </c>
      <c r="E8" s="89" t="s">
        <v>235</v>
      </c>
      <c r="F8" s="89">
        <v>4</v>
      </c>
      <c r="G8" s="90" t="s">
        <v>236</v>
      </c>
      <c r="H8" s="89">
        <v>6</v>
      </c>
      <c r="I8" s="89">
        <v>7</v>
      </c>
      <c r="J8" s="89" t="s">
        <v>237</v>
      </c>
      <c r="K8" s="89" t="s">
        <v>238</v>
      </c>
      <c r="L8" s="414"/>
      <c r="M8" s="414"/>
    </row>
    <row r="9" spans="1:13" s="92" customFormat="1">
      <c r="A9" s="164"/>
      <c r="B9" s="165" t="s">
        <v>16</v>
      </c>
      <c r="C9" s="200">
        <f t="shared" ref="C9:I9" si="0">C10+C46+C53+C58+C59</f>
        <v>299483</v>
      </c>
      <c r="D9" s="200">
        <f t="shared" si="0"/>
        <v>299915</v>
      </c>
      <c r="E9" s="200">
        <f t="shared" si="0"/>
        <v>334524.82045799994</v>
      </c>
      <c r="F9" s="200">
        <f t="shared" si="0"/>
        <v>215.24387899999999</v>
      </c>
      <c r="G9" s="200">
        <f t="shared" si="0"/>
        <v>334309.57657899999</v>
      </c>
      <c r="H9" s="200">
        <f t="shared" si="0"/>
        <v>14355.966447000003</v>
      </c>
      <c r="I9" s="200">
        <f t="shared" si="0"/>
        <v>319953.61013199994</v>
      </c>
      <c r="J9" s="331">
        <f>E9/C9*100</f>
        <v>111.70077114827886</v>
      </c>
      <c r="K9" s="331">
        <f>E9/D9*100</f>
        <v>111.53987645099444</v>
      </c>
      <c r="L9" s="415"/>
      <c r="M9" s="415"/>
    </row>
    <row r="10" spans="1:13" s="92" customFormat="1" ht="20.25" customHeight="1">
      <c r="A10" s="166" t="s">
        <v>0</v>
      </c>
      <c r="B10" s="167" t="s">
        <v>17</v>
      </c>
      <c r="C10" s="195">
        <f t="shared" ref="C10:H10" si="1">C11+C12+C17+C18+C23+C24+C25+C26+C27+C28+C33+C34+C35</f>
        <v>4820</v>
      </c>
      <c r="D10" s="195">
        <f t="shared" si="1"/>
        <v>5252</v>
      </c>
      <c r="E10" s="195">
        <f t="shared" si="1"/>
        <v>18199.147722999998</v>
      </c>
      <c r="F10" s="195">
        <f t="shared" si="1"/>
        <v>215.24387899999999</v>
      </c>
      <c r="G10" s="195">
        <f t="shared" si="1"/>
        <v>17983.903843999997</v>
      </c>
      <c r="H10" s="195">
        <f t="shared" si="1"/>
        <v>14355.966447000003</v>
      </c>
      <c r="I10" s="195">
        <f>I11+I12+I17+I18+I23+I24+I25+I26+I27+I28+I33+I34+I35</f>
        <v>3627.9373970000001</v>
      </c>
      <c r="J10" s="331">
        <f>E10/C10*100</f>
        <v>377.57567890041491</v>
      </c>
      <c r="K10" s="331">
        <f>E10/D10*100</f>
        <v>346.51842579969536</v>
      </c>
      <c r="L10" s="415"/>
      <c r="M10" s="415"/>
    </row>
    <row r="11" spans="1:13" s="92" customFormat="1" ht="30">
      <c r="A11" s="168" t="s">
        <v>18</v>
      </c>
      <c r="B11" s="169" t="s">
        <v>19</v>
      </c>
      <c r="C11" s="195"/>
      <c r="D11" s="195"/>
      <c r="E11" s="195"/>
      <c r="F11" s="195"/>
      <c r="G11" s="195"/>
      <c r="H11" s="195"/>
      <c r="I11" s="195"/>
      <c r="J11" s="332"/>
      <c r="K11" s="332"/>
      <c r="L11" s="415"/>
      <c r="M11" s="415"/>
    </row>
    <row r="12" spans="1:13" ht="30">
      <c r="A12" s="168" t="s">
        <v>24</v>
      </c>
      <c r="B12" s="169" t="s">
        <v>25</v>
      </c>
      <c r="C12" s="194">
        <f>SUM(C13:C16)</f>
        <v>0</v>
      </c>
      <c r="D12" s="194">
        <f t="shared" ref="D12:I12" si="2">SUM(D13:D16)</f>
        <v>0</v>
      </c>
      <c r="E12" s="194">
        <f t="shared" si="2"/>
        <v>219.02188000000001</v>
      </c>
      <c r="F12" s="194">
        <f t="shared" si="2"/>
        <v>0</v>
      </c>
      <c r="G12" s="194">
        <f t="shared" si="2"/>
        <v>219.02188000000001</v>
      </c>
      <c r="H12" s="194">
        <f t="shared" si="2"/>
        <v>219.02188000000001</v>
      </c>
      <c r="I12" s="194">
        <f t="shared" si="2"/>
        <v>0</v>
      </c>
      <c r="J12" s="332"/>
      <c r="K12" s="332"/>
    </row>
    <row r="13" spans="1:13">
      <c r="A13" s="171"/>
      <c r="B13" s="170" t="s">
        <v>20</v>
      </c>
      <c r="C13" s="186"/>
      <c r="D13" s="186"/>
      <c r="E13" s="191">
        <f t="shared" ref="E13:E37" si="3">F13+G13</f>
        <v>159.96253200000001</v>
      </c>
      <c r="F13" s="186">
        <v>0</v>
      </c>
      <c r="G13" s="191">
        <f t="shared" ref="G13:G37" si="4">H13+I13</f>
        <v>159.96253200000001</v>
      </c>
      <c r="H13" s="190">
        <v>159.96253200000001</v>
      </c>
      <c r="I13" s="186">
        <v>0</v>
      </c>
      <c r="J13" s="332"/>
      <c r="K13" s="332"/>
    </row>
    <row r="14" spans="1:13">
      <c r="A14" s="171"/>
      <c r="B14" s="170" t="s">
        <v>21</v>
      </c>
      <c r="C14" s="186"/>
      <c r="D14" s="186"/>
      <c r="E14" s="191">
        <f t="shared" si="3"/>
        <v>59.059348</v>
      </c>
      <c r="F14" s="186">
        <v>0</v>
      </c>
      <c r="G14" s="191">
        <f t="shared" si="4"/>
        <v>59.059348</v>
      </c>
      <c r="H14" s="186">
        <v>59.059348</v>
      </c>
      <c r="I14" s="186">
        <v>0</v>
      </c>
      <c r="J14" s="332"/>
      <c r="K14" s="332"/>
    </row>
    <row r="15" spans="1:13">
      <c r="A15" s="171"/>
      <c r="B15" s="170" t="s">
        <v>22</v>
      </c>
      <c r="C15" s="186"/>
      <c r="D15" s="186"/>
      <c r="E15" s="191">
        <f t="shared" si="3"/>
        <v>0</v>
      </c>
      <c r="F15" s="186">
        <v>0</v>
      </c>
      <c r="G15" s="191">
        <f t="shared" si="4"/>
        <v>0</v>
      </c>
      <c r="H15" s="186">
        <v>0</v>
      </c>
      <c r="I15" s="186">
        <v>0</v>
      </c>
      <c r="J15" s="332"/>
      <c r="K15" s="332"/>
    </row>
    <row r="16" spans="1:13">
      <c r="A16" s="171"/>
      <c r="B16" s="170" t="s">
        <v>23</v>
      </c>
      <c r="C16" s="186"/>
      <c r="D16" s="186"/>
      <c r="E16" s="191">
        <f t="shared" si="3"/>
        <v>0</v>
      </c>
      <c r="F16" s="186">
        <v>0</v>
      </c>
      <c r="G16" s="191">
        <f t="shared" si="4"/>
        <v>0</v>
      </c>
      <c r="H16" s="186">
        <v>0</v>
      </c>
      <c r="I16" s="186">
        <v>0</v>
      </c>
      <c r="J16" s="332"/>
      <c r="K16" s="332"/>
    </row>
    <row r="17" spans="1:14" ht="30">
      <c r="A17" s="168" t="s">
        <v>26</v>
      </c>
      <c r="B17" s="169" t="s">
        <v>27</v>
      </c>
      <c r="C17" s="186"/>
      <c r="D17" s="186"/>
      <c r="E17" s="191">
        <f t="shared" si="3"/>
        <v>0</v>
      </c>
      <c r="F17" s="186">
        <v>0</v>
      </c>
      <c r="G17" s="191">
        <f t="shared" si="4"/>
        <v>0</v>
      </c>
      <c r="H17" s="186">
        <v>0</v>
      </c>
      <c r="I17" s="186">
        <v>0</v>
      </c>
      <c r="J17" s="332"/>
      <c r="K17" s="332"/>
    </row>
    <row r="18" spans="1:14">
      <c r="A18" s="168" t="s">
        <v>28</v>
      </c>
      <c r="B18" s="169" t="s">
        <v>29</v>
      </c>
      <c r="C18" s="194">
        <f>SUM(C19:C22)</f>
        <v>2530</v>
      </c>
      <c r="D18" s="194">
        <f t="shared" ref="D18:I18" si="5">SUM(D19:D22)</f>
        <v>2530</v>
      </c>
      <c r="E18" s="194">
        <f t="shared" si="5"/>
        <v>5409.2577380000002</v>
      </c>
      <c r="F18" s="194">
        <f t="shared" si="5"/>
        <v>0</v>
      </c>
      <c r="G18" s="194">
        <f t="shared" si="5"/>
        <v>5409.2577380000002</v>
      </c>
      <c r="H18" s="194">
        <f t="shared" si="5"/>
        <v>3000.9007380000003</v>
      </c>
      <c r="I18" s="194">
        <f t="shared" si="5"/>
        <v>2408.357</v>
      </c>
      <c r="J18" s="333">
        <f>E18/C18*100</f>
        <v>213.80465367588934</v>
      </c>
      <c r="K18" s="333">
        <f>E18/D18*100</f>
        <v>213.80465367588934</v>
      </c>
    </row>
    <row r="19" spans="1:14">
      <c r="A19" s="171"/>
      <c r="B19" s="170" t="s">
        <v>20</v>
      </c>
      <c r="C19" s="186">
        <v>2530</v>
      </c>
      <c r="D19" s="186">
        <v>2530</v>
      </c>
      <c r="E19" s="191">
        <f t="shared" si="3"/>
        <v>5207.7637640000003</v>
      </c>
      <c r="F19" s="186">
        <v>0</v>
      </c>
      <c r="G19" s="191">
        <f t="shared" si="4"/>
        <v>5207.7637640000003</v>
      </c>
      <c r="H19" s="187">
        <v>2817.9037640000001</v>
      </c>
      <c r="I19" s="187">
        <v>2389.86</v>
      </c>
      <c r="J19" s="334">
        <f>E19/C19*100</f>
        <v>205.84046498023719</v>
      </c>
      <c r="K19" s="334">
        <f>E19/D19*100</f>
        <v>205.84046498023719</v>
      </c>
    </row>
    <row r="20" spans="1:14">
      <c r="A20" s="172"/>
      <c r="B20" s="170" t="s">
        <v>21</v>
      </c>
      <c r="C20" s="186"/>
      <c r="D20" s="186"/>
      <c r="E20" s="191">
        <f t="shared" si="3"/>
        <v>182.99697399999999</v>
      </c>
      <c r="F20" s="186">
        <v>0</v>
      </c>
      <c r="G20" s="191">
        <f t="shared" si="4"/>
        <v>182.99697399999999</v>
      </c>
      <c r="H20" s="187">
        <v>182.99697399999999</v>
      </c>
      <c r="I20" s="187">
        <v>0</v>
      </c>
      <c r="J20" s="334"/>
      <c r="K20" s="334"/>
    </row>
    <row r="21" spans="1:14">
      <c r="A21" s="171"/>
      <c r="B21" s="170" t="s">
        <v>22</v>
      </c>
      <c r="C21" s="186"/>
      <c r="D21" s="186"/>
      <c r="E21" s="191">
        <f t="shared" si="3"/>
        <v>18.335999999999999</v>
      </c>
      <c r="F21" s="186">
        <v>0</v>
      </c>
      <c r="G21" s="191">
        <f t="shared" si="4"/>
        <v>18.335999999999999</v>
      </c>
      <c r="H21" s="187">
        <v>0</v>
      </c>
      <c r="I21" s="187">
        <v>18.335999999999999</v>
      </c>
      <c r="J21" s="334"/>
      <c r="K21" s="334"/>
      <c r="N21" s="422"/>
    </row>
    <row r="22" spans="1:14">
      <c r="A22" s="171"/>
      <c r="B22" s="170" t="s">
        <v>23</v>
      </c>
      <c r="C22" s="186"/>
      <c r="D22" s="186"/>
      <c r="E22" s="191">
        <f t="shared" si="3"/>
        <v>0.161</v>
      </c>
      <c r="F22" s="186">
        <v>0</v>
      </c>
      <c r="G22" s="191">
        <f t="shared" si="4"/>
        <v>0.161</v>
      </c>
      <c r="H22" s="187">
        <v>0</v>
      </c>
      <c r="I22" s="187">
        <v>0.161</v>
      </c>
      <c r="J22" s="334"/>
      <c r="K22" s="334"/>
      <c r="N22" s="421"/>
    </row>
    <row r="23" spans="1:14" s="96" customFormat="1" ht="15">
      <c r="A23" s="99" t="s">
        <v>30</v>
      </c>
      <c r="B23" s="100" t="s">
        <v>31</v>
      </c>
      <c r="C23" s="194">
        <v>299</v>
      </c>
      <c r="D23" s="194">
        <v>451</v>
      </c>
      <c r="E23" s="195">
        <f t="shared" si="3"/>
        <v>4200.4906520000004</v>
      </c>
      <c r="F23" s="194">
        <v>0</v>
      </c>
      <c r="G23" s="195">
        <f t="shared" si="4"/>
        <v>4200.4906520000004</v>
      </c>
      <c r="H23" s="194">
        <v>3750.90247</v>
      </c>
      <c r="I23" s="194">
        <f>466.436182-16.848</f>
        <v>449.58818199999996</v>
      </c>
      <c r="J23" s="333">
        <f t="shared" ref="J23:J35" si="6">E23/C23*100</f>
        <v>1404.8463719063545</v>
      </c>
      <c r="K23" s="333">
        <f t="shared" ref="K23:K35" si="7">E23/D23*100</f>
        <v>931.37265011086492</v>
      </c>
      <c r="L23" s="416"/>
      <c r="M23" s="416"/>
    </row>
    <row r="24" spans="1:14">
      <c r="A24" s="168" t="s">
        <v>32</v>
      </c>
      <c r="B24" s="169" t="s">
        <v>33</v>
      </c>
      <c r="C24" s="194"/>
      <c r="D24" s="194"/>
      <c r="E24" s="195">
        <f t="shared" si="3"/>
        <v>0</v>
      </c>
      <c r="F24" s="194">
        <v>0</v>
      </c>
      <c r="G24" s="195">
        <f t="shared" si="4"/>
        <v>0</v>
      </c>
      <c r="H24" s="194">
        <v>0</v>
      </c>
      <c r="I24" s="194">
        <v>0</v>
      </c>
      <c r="J24" s="333"/>
      <c r="K24" s="333"/>
    </row>
    <row r="25" spans="1:14">
      <c r="A25" s="168" t="s">
        <v>34</v>
      </c>
      <c r="B25" s="169" t="s">
        <v>35</v>
      </c>
      <c r="C25" s="194">
        <v>210</v>
      </c>
      <c r="D25" s="194">
        <v>210</v>
      </c>
      <c r="E25" s="195">
        <f t="shared" si="3"/>
        <v>149.64304200000001</v>
      </c>
      <c r="F25" s="194">
        <v>0</v>
      </c>
      <c r="G25" s="195">
        <f t="shared" si="4"/>
        <v>149.64304200000001</v>
      </c>
      <c r="H25" s="196">
        <v>0</v>
      </c>
      <c r="I25" s="196">
        <v>149.64304200000001</v>
      </c>
      <c r="J25" s="333">
        <f t="shared" si="6"/>
        <v>71.258591428571421</v>
      </c>
      <c r="K25" s="333">
        <f t="shared" si="7"/>
        <v>71.258591428571421</v>
      </c>
    </row>
    <row r="26" spans="1:14">
      <c r="A26" s="168" t="s">
        <v>36</v>
      </c>
      <c r="B26" s="169" t="s">
        <v>37</v>
      </c>
      <c r="C26" s="194">
        <v>1371</v>
      </c>
      <c r="D26" s="194">
        <v>1471</v>
      </c>
      <c r="E26" s="195">
        <f t="shared" si="3"/>
        <v>2365.3700819999999</v>
      </c>
      <c r="F26" s="194">
        <v>0</v>
      </c>
      <c r="G26" s="195">
        <f t="shared" si="4"/>
        <v>2365.3700819999999</v>
      </c>
      <c r="H26" s="196">
        <v>2365.3700819999999</v>
      </c>
      <c r="I26" s="196">
        <v>0</v>
      </c>
      <c r="J26" s="333">
        <f t="shared" si="6"/>
        <v>172.5288170678337</v>
      </c>
      <c r="K26" s="333">
        <f t="shared" si="7"/>
        <v>160.80014153636981</v>
      </c>
    </row>
    <row r="27" spans="1:14">
      <c r="A27" s="168" t="s">
        <v>38</v>
      </c>
      <c r="B27" s="169" t="s">
        <v>39</v>
      </c>
      <c r="C27" s="194"/>
      <c r="D27" s="194"/>
      <c r="E27" s="195">
        <f t="shared" si="3"/>
        <v>0</v>
      </c>
      <c r="F27" s="194">
        <v>0</v>
      </c>
      <c r="G27" s="195">
        <f t="shared" si="4"/>
        <v>0</v>
      </c>
      <c r="H27" s="194">
        <v>0</v>
      </c>
      <c r="I27" s="194">
        <v>0</v>
      </c>
      <c r="J27" s="333"/>
      <c r="K27" s="333"/>
    </row>
    <row r="28" spans="1:14">
      <c r="A28" s="168">
        <v>10</v>
      </c>
      <c r="B28" s="169" t="s">
        <v>40</v>
      </c>
      <c r="C28" s="194">
        <f>SUM(C29:C31)</f>
        <v>265</v>
      </c>
      <c r="D28" s="194">
        <f t="shared" ref="D28:H28" si="8">SUM(D29:D31)</f>
        <v>445</v>
      </c>
      <c r="E28" s="194">
        <f>SUM(E29:E31)</f>
        <v>433.24590000000001</v>
      </c>
      <c r="F28" s="194">
        <f t="shared" si="8"/>
        <v>139.78899999999999</v>
      </c>
      <c r="G28" s="194">
        <f t="shared" si="8"/>
        <v>293.45690000000002</v>
      </c>
      <c r="H28" s="194">
        <f t="shared" si="8"/>
        <v>0</v>
      </c>
      <c r="I28" s="194">
        <f>SUM(I29:I31)</f>
        <v>293.45690000000002</v>
      </c>
      <c r="J28" s="333">
        <f t="shared" si="6"/>
        <v>163.48901886792453</v>
      </c>
      <c r="K28" s="333">
        <f>E28/D28*100</f>
        <v>97.358629213483155</v>
      </c>
    </row>
    <row r="29" spans="1:14">
      <c r="A29" s="171"/>
      <c r="B29" s="170" t="s">
        <v>257</v>
      </c>
      <c r="C29" s="186"/>
      <c r="D29" s="186"/>
      <c r="E29" s="191">
        <f t="shared" ref="E29:E30" si="9">F29+G29</f>
        <v>139.78899999999999</v>
      </c>
      <c r="F29" s="187">
        <v>139.78899999999999</v>
      </c>
      <c r="G29" s="191">
        <f t="shared" si="4"/>
        <v>0</v>
      </c>
      <c r="H29" s="186">
        <v>0</v>
      </c>
      <c r="I29" s="187"/>
      <c r="J29" s="334"/>
      <c r="K29" s="334"/>
    </row>
    <row r="30" spans="1:14">
      <c r="A30" s="171"/>
      <c r="B30" s="170" t="s">
        <v>255</v>
      </c>
      <c r="C30" s="186"/>
      <c r="D30" s="186"/>
      <c r="E30" s="191">
        <f t="shared" si="9"/>
        <v>0</v>
      </c>
      <c r="F30" s="186">
        <v>0</v>
      </c>
      <c r="G30" s="191">
        <f t="shared" si="4"/>
        <v>0</v>
      </c>
      <c r="H30" s="186">
        <v>0</v>
      </c>
      <c r="I30" s="186">
        <v>0</v>
      </c>
      <c r="J30" s="334"/>
      <c r="K30" s="334"/>
    </row>
    <row r="31" spans="1:14">
      <c r="A31" s="171"/>
      <c r="B31" s="170" t="s">
        <v>256</v>
      </c>
      <c r="C31" s="186">
        <v>265</v>
      </c>
      <c r="D31" s="186">
        <v>445</v>
      </c>
      <c r="E31" s="191">
        <f>F31+G31</f>
        <v>293.45690000000002</v>
      </c>
      <c r="F31" s="186">
        <v>0</v>
      </c>
      <c r="G31" s="191">
        <f t="shared" si="4"/>
        <v>293.45690000000002</v>
      </c>
      <c r="H31" s="186">
        <v>0</v>
      </c>
      <c r="I31" s="187">
        <v>293.45690000000002</v>
      </c>
      <c r="J31" s="334">
        <f t="shared" si="6"/>
        <v>110.73845283018868</v>
      </c>
      <c r="K31" s="334">
        <f t="shared" si="7"/>
        <v>65.945370786516861</v>
      </c>
    </row>
    <row r="32" spans="1:14" s="93" customFormat="1">
      <c r="A32" s="338"/>
      <c r="B32" s="339" t="s">
        <v>289</v>
      </c>
      <c r="C32" s="340">
        <v>165</v>
      </c>
      <c r="D32" s="340">
        <v>165</v>
      </c>
      <c r="E32" s="341">
        <f t="shared" si="3"/>
        <v>168.1</v>
      </c>
      <c r="F32" s="340"/>
      <c r="G32" s="341">
        <f t="shared" si="4"/>
        <v>168.1</v>
      </c>
      <c r="H32" s="342"/>
      <c r="I32" s="343">
        <v>168.1</v>
      </c>
      <c r="J32" s="344">
        <f t="shared" si="6"/>
        <v>101.87878787878788</v>
      </c>
      <c r="K32" s="344">
        <f t="shared" si="7"/>
        <v>101.87878787878788</v>
      </c>
      <c r="L32" s="417"/>
      <c r="M32" s="417"/>
    </row>
    <row r="33" spans="1:13">
      <c r="A33" s="168" t="s">
        <v>41</v>
      </c>
      <c r="B33" s="173" t="s">
        <v>42</v>
      </c>
      <c r="C33" s="194"/>
      <c r="D33" s="194"/>
      <c r="E33" s="195">
        <f t="shared" si="3"/>
        <v>4838.6883500000004</v>
      </c>
      <c r="F33" s="194">
        <v>0</v>
      </c>
      <c r="G33" s="195">
        <f t="shared" si="4"/>
        <v>4838.6883500000004</v>
      </c>
      <c r="H33" s="196">
        <v>4838.6883500000004</v>
      </c>
      <c r="I33" s="194">
        <v>0</v>
      </c>
      <c r="J33" s="334"/>
      <c r="K33" s="334"/>
    </row>
    <row r="34" spans="1:13">
      <c r="A34" s="168" t="s">
        <v>43</v>
      </c>
      <c r="B34" s="169" t="s">
        <v>245</v>
      </c>
      <c r="C34" s="194"/>
      <c r="D34" s="194"/>
      <c r="E34" s="195">
        <f t="shared" si="3"/>
        <v>108.722927</v>
      </c>
      <c r="F34" s="194">
        <v>0</v>
      </c>
      <c r="G34" s="195">
        <f t="shared" si="4"/>
        <v>108.722927</v>
      </c>
      <c r="H34" s="196">
        <v>108.722927</v>
      </c>
      <c r="I34" s="194">
        <v>0</v>
      </c>
      <c r="J34" s="334"/>
      <c r="K34" s="334"/>
    </row>
    <row r="35" spans="1:13" s="102" customFormat="1" ht="22" customHeight="1">
      <c r="A35" s="174">
        <v>13</v>
      </c>
      <c r="B35" s="175" t="s">
        <v>44</v>
      </c>
      <c r="C35" s="192">
        <v>145</v>
      </c>
      <c r="D35" s="201">
        <v>145</v>
      </c>
      <c r="E35" s="195">
        <f t="shared" si="3"/>
        <v>474.70715200000001</v>
      </c>
      <c r="F35" s="196">
        <v>75.454879000000005</v>
      </c>
      <c r="G35" s="195">
        <f t="shared" si="4"/>
        <v>399.252273</v>
      </c>
      <c r="H35" s="196">
        <v>72.36</v>
      </c>
      <c r="I35" s="196">
        <f>310.044273+16.848</f>
        <v>326.89227299999999</v>
      </c>
      <c r="J35" s="333">
        <f t="shared" si="6"/>
        <v>327.3842427586207</v>
      </c>
      <c r="K35" s="333">
        <f t="shared" si="7"/>
        <v>327.3842427586207</v>
      </c>
      <c r="L35" s="421"/>
      <c r="M35" s="215"/>
    </row>
    <row r="36" spans="1:13" s="101" customFormat="1">
      <c r="A36" s="158"/>
      <c r="B36" s="103" t="s">
        <v>284</v>
      </c>
      <c r="C36" s="193"/>
      <c r="D36" s="193"/>
      <c r="E36" s="191">
        <f t="shared" si="3"/>
        <v>0</v>
      </c>
      <c r="F36" s="186">
        <v>0</v>
      </c>
      <c r="G36" s="191">
        <f t="shared" si="4"/>
        <v>0</v>
      </c>
      <c r="H36" s="186">
        <v>0</v>
      </c>
      <c r="I36" s="186">
        <v>0</v>
      </c>
      <c r="J36" s="334"/>
      <c r="K36" s="334"/>
      <c r="L36" s="215"/>
      <c r="M36" s="215"/>
    </row>
    <row r="37" spans="1:13" s="101" customFormat="1">
      <c r="A37" s="158"/>
      <c r="B37" s="103" t="s">
        <v>288</v>
      </c>
      <c r="C37" s="193"/>
      <c r="D37" s="193"/>
      <c r="E37" s="191">
        <f t="shared" si="3"/>
        <v>0</v>
      </c>
      <c r="F37" s="186">
        <v>0</v>
      </c>
      <c r="G37" s="191">
        <f t="shared" si="4"/>
        <v>0</v>
      </c>
      <c r="H37" s="186">
        <v>0</v>
      </c>
      <c r="I37" s="186">
        <v>0</v>
      </c>
      <c r="J37" s="334"/>
      <c r="K37" s="334"/>
      <c r="L37" s="215"/>
      <c r="M37" s="215"/>
    </row>
    <row r="38" spans="1:13" s="101" customFormat="1">
      <c r="A38" s="158"/>
      <c r="B38" s="104" t="s">
        <v>286</v>
      </c>
      <c r="C38" s="193"/>
      <c r="D38" s="193"/>
      <c r="E38" s="191">
        <f t="shared" ref="E38:E59" si="10">F38+G38</f>
        <v>0</v>
      </c>
      <c r="F38" s="186">
        <v>0</v>
      </c>
      <c r="G38" s="191">
        <f t="shared" ref="G38:G59" si="11">H38+I38</f>
        <v>0</v>
      </c>
      <c r="H38" s="186">
        <v>0</v>
      </c>
      <c r="I38" s="186">
        <v>0</v>
      </c>
      <c r="J38" s="334"/>
      <c r="K38" s="334"/>
      <c r="L38" s="215"/>
      <c r="M38" s="215"/>
    </row>
    <row r="39" spans="1:13" s="101" customFormat="1">
      <c r="A39" s="158"/>
      <c r="B39" s="104" t="s">
        <v>285</v>
      </c>
      <c r="C39" s="193"/>
      <c r="D39" s="193"/>
      <c r="E39" s="191">
        <f t="shared" si="10"/>
        <v>0</v>
      </c>
      <c r="F39" s="186"/>
      <c r="G39" s="191">
        <f t="shared" si="11"/>
        <v>0</v>
      </c>
      <c r="H39" s="186">
        <v>0</v>
      </c>
      <c r="I39" s="186">
        <v>0</v>
      </c>
      <c r="J39" s="334"/>
      <c r="K39" s="334"/>
      <c r="L39" s="215"/>
      <c r="M39" s="215"/>
    </row>
    <row r="40" spans="1:13" s="101" customFormat="1" ht="22" customHeight="1">
      <c r="A40" s="158"/>
      <c r="B40" s="104" t="s">
        <v>287</v>
      </c>
      <c r="C40" s="193"/>
      <c r="D40" s="193"/>
      <c r="E40" s="191">
        <f t="shared" si="10"/>
        <v>72.36</v>
      </c>
      <c r="F40" s="186">
        <v>0</v>
      </c>
      <c r="G40" s="191">
        <f t="shared" si="11"/>
        <v>72.36</v>
      </c>
      <c r="H40" s="186">
        <v>72.36</v>
      </c>
      <c r="I40" s="186">
        <v>0</v>
      </c>
      <c r="J40" s="334"/>
      <c r="K40" s="334"/>
      <c r="L40" s="215"/>
      <c r="M40" s="215"/>
    </row>
    <row r="41" spans="1:13">
      <c r="A41" s="166" t="s">
        <v>45</v>
      </c>
      <c r="B41" s="176" t="s">
        <v>46</v>
      </c>
      <c r="C41" s="186"/>
      <c r="D41" s="186"/>
      <c r="E41" s="191">
        <f t="shared" si="10"/>
        <v>0</v>
      </c>
      <c r="F41" s="186">
        <v>0</v>
      </c>
      <c r="G41" s="191">
        <f t="shared" si="11"/>
        <v>0</v>
      </c>
      <c r="H41" s="186">
        <v>0</v>
      </c>
      <c r="I41" s="186">
        <v>0</v>
      </c>
      <c r="J41" s="334"/>
      <c r="K41" s="334"/>
    </row>
    <row r="42" spans="1:13">
      <c r="A42" s="177" t="s">
        <v>53</v>
      </c>
      <c r="B42" s="176" t="s">
        <v>230</v>
      </c>
      <c r="C42" s="186"/>
      <c r="D42" s="186"/>
      <c r="E42" s="191">
        <f t="shared" si="10"/>
        <v>0</v>
      </c>
      <c r="F42" s="186">
        <v>0</v>
      </c>
      <c r="G42" s="191">
        <f t="shared" si="11"/>
        <v>0</v>
      </c>
      <c r="H42" s="186">
        <v>0</v>
      </c>
      <c r="I42" s="186">
        <v>0</v>
      </c>
      <c r="J42" s="334"/>
      <c r="K42" s="334"/>
    </row>
    <row r="43" spans="1:13">
      <c r="A43" s="177" t="s">
        <v>54</v>
      </c>
      <c r="B43" s="167" t="s">
        <v>55</v>
      </c>
      <c r="C43" s="186"/>
      <c r="D43" s="186"/>
      <c r="E43" s="191">
        <f t="shared" si="10"/>
        <v>0</v>
      </c>
      <c r="F43" s="186">
        <v>0</v>
      </c>
      <c r="G43" s="191">
        <f t="shared" si="11"/>
        <v>0</v>
      </c>
      <c r="H43" s="186">
        <v>0</v>
      </c>
      <c r="I43" s="186">
        <v>0</v>
      </c>
      <c r="J43" s="334"/>
      <c r="K43" s="334"/>
    </row>
    <row r="44" spans="1:13">
      <c r="A44" s="177" t="s">
        <v>56</v>
      </c>
      <c r="B44" s="179" t="s">
        <v>57</v>
      </c>
      <c r="C44" s="186"/>
      <c r="D44" s="186"/>
      <c r="E44" s="191">
        <f t="shared" si="10"/>
        <v>0</v>
      </c>
      <c r="F44" s="186">
        <v>0</v>
      </c>
      <c r="G44" s="191">
        <f t="shared" si="11"/>
        <v>0</v>
      </c>
      <c r="H44" s="186">
        <v>0</v>
      </c>
      <c r="I44" s="186">
        <v>0</v>
      </c>
      <c r="J44" s="334"/>
      <c r="K44" s="334"/>
    </row>
    <row r="45" spans="1:13" ht="30">
      <c r="A45" s="177" t="s">
        <v>58</v>
      </c>
      <c r="B45" s="181" t="s">
        <v>59</v>
      </c>
      <c r="C45" s="186"/>
      <c r="D45" s="186"/>
      <c r="E45" s="191">
        <f t="shared" si="10"/>
        <v>0</v>
      </c>
      <c r="F45" s="186">
        <v>0</v>
      </c>
      <c r="G45" s="191">
        <f t="shared" si="11"/>
        <v>0</v>
      </c>
      <c r="H45" s="186">
        <v>0</v>
      </c>
      <c r="I45" s="186">
        <v>0</v>
      </c>
      <c r="J45" s="334"/>
      <c r="K45" s="334"/>
    </row>
    <row r="46" spans="1:13">
      <c r="A46" s="177" t="s">
        <v>1</v>
      </c>
      <c r="B46" s="182" t="s">
        <v>127</v>
      </c>
      <c r="C46" s="186"/>
      <c r="D46" s="186"/>
      <c r="E46" s="191">
        <f t="shared" si="10"/>
        <v>0</v>
      </c>
      <c r="F46" s="186">
        <v>0</v>
      </c>
      <c r="G46" s="191">
        <f t="shared" si="11"/>
        <v>0</v>
      </c>
      <c r="H46" s="186">
        <v>0</v>
      </c>
      <c r="I46" s="186">
        <v>0</v>
      </c>
      <c r="J46" s="334"/>
      <c r="K46" s="334"/>
    </row>
    <row r="47" spans="1:13">
      <c r="A47" s="177" t="s">
        <v>62</v>
      </c>
      <c r="B47" s="179" t="s">
        <v>128</v>
      </c>
      <c r="C47" s="186"/>
      <c r="D47" s="186"/>
      <c r="E47" s="191">
        <f t="shared" si="10"/>
        <v>0</v>
      </c>
      <c r="F47" s="186">
        <v>0</v>
      </c>
      <c r="G47" s="191">
        <f t="shared" si="11"/>
        <v>0</v>
      </c>
      <c r="H47" s="186">
        <v>0</v>
      </c>
      <c r="I47" s="186">
        <v>0</v>
      </c>
      <c r="J47" s="334"/>
      <c r="K47" s="334"/>
    </row>
    <row r="48" spans="1:13">
      <c r="A48" s="178">
        <v>1</v>
      </c>
      <c r="B48" s="180" t="s">
        <v>63</v>
      </c>
      <c r="C48" s="186"/>
      <c r="D48" s="186"/>
      <c r="E48" s="191">
        <f t="shared" si="10"/>
        <v>0</v>
      </c>
      <c r="F48" s="186">
        <v>0</v>
      </c>
      <c r="G48" s="191">
        <f t="shared" si="11"/>
        <v>0</v>
      </c>
      <c r="H48" s="186">
        <v>0</v>
      </c>
      <c r="I48" s="186">
        <v>0</v>
      </c>
      <c r="J48" s="334"/>
      <c r="K48" s="334"/>
    </row>
    <row r="49" spans="1:13">
      <c r="A49" s="178">
        <f>A48+1</f>
        <v>2</v>
      </c>
      <c r="B49" s="180" t="s">
        <v>129</v>
      </c>
      <c r="C49" s="186"/>
      <c r="D49" s="186"/>
      <c r="E49" s="191">
        <f t="shared" si="10"/>
        <v>0</v>
      </c>
      <c r="F49" s="186">
        <v>0</v>
      </c>
      <c r="G49" s="191">
        <f t="shared" si="11"/>
        <v>0</v>
      </c>
      <c r="H49" s="186">
        <v>0</v>
      </c>
      <c r="I49" s="186">
        <v>0</v>
      </c>
      <c r="J49" s="334"/>
      <c r="K49" s="334"/>
    </row>
    <row r="50" spans="1:13">
      <c r="A50" s="177" t="s">
        <v>45</v>
      </c>
      <c r="B50" s="179" t="s">
        <v>64</v>
      </c>
      <c r="C50" s="186"/>
      <c r="D50" s="186"/>
      <c r="E50" s="191">
        <f t="shared" si="10"/>
        <v>0</v>
      </c>
      <c r="F50" s="186">
        <v>0</v>
      </c>
      <c r="G50" s="191">
        <f t="shared" si="11"/>
        <v>0</v>
      </c>
      <c r="H50" s="186">
        <v>0</v>
      </c>
      <c r="I50" s="186">
        <v>0</v>
      </c>
      <c r="J50" s="334"/>
      <c r="K50" s="334"/>
    </row>
    <row r="51" spans="1:13">
      <c r="A51" s="178">
        <v>1</v>
      </c>
      <c r="B51" s="183" t="s">
        <v>63</v>
      </c>
      <c r="C51" s="186"/>
      <c r="D51" s="186"/>
      <c r="E51" s="191">
        <f t="shared" si="10"/>
        <v>0</v>
      </c>
      <c r="F51" s="186">
        <v>0</v>
      </c>
      <c r="G51" s="191">
        <f t="shared" si="11"/>
        <v>0</v>
      </c>
      <c r="H51" s="186">
        <v>0</v>
      </c>
      <c r="I51" s="186">
        <v>0</v>
      </c>
      <c r="J51" s="334"/>
      <c r="K51" s="334"/>
    </row>
    <row r="52" spans="1:13">
      <c r="A52" s="178">
        <v>2</v>
      </c>
      <c r="B52" s="180" t="s">
        <v>129</v>
      </c>
      <c r="C52" s="186"/>
      <c r="D52" s="186"/>
      <c r="E52" s="191">
        <f t="shared" si="10"/>
        <v>0</v>
      </c>
      <c r="F52" s="186">
        <v>0</v>
      </c>
      <c r="G52" s="191">
        <f t="shared" si="11"/>
        <v>0</v>
      </c>
      <c r="H52" s="186">
        <v>0</v>
      </c>
      <c r="I52" s="186">
        <v>0</v>
      </c>
      <c r="J52" s="333"/>
      <c r="K52" s="333"/>
    </row>
    <row r="53" spans="1:13">
      <c r="A53" s="177" t="s">
        <v>65</v>
      </c>
      <c r="B53" s="179" t="s">
        <v>66</v>
      </c>
      <c r="C53" s="194">
        <f>C54+C57</f>
        <v>286519</v>
      </c>
      <c r="D53" s="194">
        <f t="shared" ref="D53:I53" si="12">D54+D57</f>
        <v>286519</v>
      </c>
      <c r="E53" s="194">
        <f t="shared" si="12"/>
        <v>313702.83899999998</v>
      </c>
      <c r="F53" s="194">
        <f t="shared" si="12"/>
        <v>0</v>
      </c>
      <c r="G53" s="194">
        <f t="shared" si="12"/>
        <v>313702.83899999998</v>
      </c>
      <c r="H53" s="194">
        <f t="shared" si="12"/>
        <v>0</v>
      </c>
      <c r="I53" s="194">
        <f t="shared" si="12"/>
        <v>313702.83899999998</v>
      </c>
      <c r="J53" s="333">
        <f t="shared" ref="J53:J54" si="13">E53/C53*100</f>
        <v>109.48762176330365</v>
      </c>
      <c r="K53" s="333">
        <f t="shared" ref="K53:K56" si="14">E53/D53*100</f>
        <v>109.48762176330365</v>
      </c>
    </row>
    <row r="54" spans="1:13">
      <c r="A54" s="177" t="s">
        <v>62</v>
      </c>
      <c r="B54" s="179" t="s">
        <v>67</v>
      </c>
      <c r="C54" s="194">
        <f>C55+C56</f>
        <v>286519</v>
      </c>
      <c r="D54" s="194">
        <f t="shared" ref="D54:I54" si="15">D55+D56</f>
        <v>286519</v>
      </c>
      <c r="E54" s="194">
        <f t="shared" si="15"/>
        <v>313702.83899999998</v>
      </c>
      <c r="F54" s="194">
        <f t="shared" si="15"/>
        <v>0</v>
      </c>
      <c r="G54" s="194">
        <f t="shared" si="15"/>
        <v>313702.83899999998</v>
      </c>
      <c r="H54" s="194">
        <f t="shared" si="15"/>
        <v>0</v>
      </c>
      <c r="I54" s="194">
        <f t="shared" si="15"/>
        <v>313702.83899999998</v>
      </c>
      <c r="J54" s="333">
        <f t="shared" si="13"/>
        <v>109.48762176330365</v>
      </c>
      <c r="K54" s="333">
        <f t="shared" si="14"/>
        <v>109.48762176330365</v>
      </c>
    </row>
    <row r="55" spans="1:13">
      <c r="A55" s="178">
        <v>1</v>
      </c>
      <c r="B55" s="183" t="s">
        <v>68</v>
      </c>
      <c r="C55" s="186">
        <v>189519</v>
      </c>
      <c r="D55" s="186">
        <v>189519</v>
      </c>
      <c r="E55" s="191">
        <f t="shared" si="10"/>
        <v>187248.14199999999</v>
      </c>
      <c r="F55" s="186">
        <v>0</v>
      </c>
      <c r="G55" s="191">
        <f t="shared" si="11"/>
        <v>187248.14199999999</v>
      </c>
      <c r="H55" s="186">
        <v>0</v>
      </c>
      <c r="I55" s="188">
        <f>'01'!B16</f>
        <v>187248.14199999999</v>
      </c>
      <c r="J55" s="334">
        <f>E55/C55*100</f>
        <v>98.801778185828326</v>
      </c>
      <c r="K55" s="334">
        <f t="shared" si="14"/>
        <v>98.801778185828326</v>
      </c>
    </row>
    <row r="56" spans="1:13">
      <c r="A56" s="178">
        <v>2</v>
      </c>
      <c r="B56" s="183" t="s">
        <v>69</v>
      </c>
      <c r="C56" s="186">
        <f>40360+56640</f>
        <v>97000</v>
      </c>
      <c r="D56" s="186">
        <f>40360+56640</f>
        <v>97000</v>
      </c>
      <c r="E56" s="191">
        <f>F56+G56</f>
        <v>126454.697</v>
      </c>
      <c r="F56" s="186">
        <v>0</v>
      </c>
      <c r="G56" s="191">
        <f>H56+I56</f>
        <v>126454.697</v>
      </c>
      <c r="H56" s="186">
        <v>0</v>
      </c>
      <c r="I56" s="189">
        <f>'01'!B17</f>
        <v>126454.697</v>
      </c>
      <c r="J56" s="334">
        <f>E56/C56*100</f>
        <v>130.36566701030927</v>
      </c>
      <c r="K56" s="334">
        <f t="shared" si="14"/>
        <v>130.36566701030927</v>
      </c>
    </row>
    <row r="57" spans="1:13">
      <c r="A57" s="177" t="s">
        <v>45</v>
      </c>
      <c r="B57" s="179" t="s">
        <v>70</v>
      </c>
      <c r="C57" s="186"/>
      <c r="D57" s="186"/>
      <c r="E57" s="191">
        <f>F57+G57</f>
        <v>0</v>
      </c>
      <c r="F57" s="186">
        <v>0</v>
      </c>
      <c r="G57" s="191">
        <f t="shared" si="11"/>
        <v>0</v>
      </c>
      <c r="H57" s="186">
        <v>0</v>
      </c>
      <c r="I57" s="186">
        <v>0</v>
      </c>
      <c r="J57" s="332"/>
      <c r="K57" s="332"/>
    </row>
    <row r="58" spans="1:13">
      <c r="A58" s="177" t="s">
        <v>71</v>
      </c>
      <c r="B58" s="179" t="s">
        <v>72</v>
      </c>
      <c r="C58" s="194">
        <v>7491</v>
      </c>
      <c r="D58" s="194">
        <v>7491</v>
      </c>
      <c r="E58" s="195">
        <f t="shared" si="10"/>
        <v>2617.3519999999999</v>
      </c>
      <c r="F58" s="194">
        <v>0</v>
      </c>
      <c r="G58" s="195">
        <f t="shared" si="11"/>
        <v>2617.3519999999999</v>
      </c>
      <c r="H58" s="194">
        <v>0</v>
      </c>
      <c r="I58" s="196">
        <v>2617.3519999999999</v>
      </c>
      <c r="J58" s="332"/>
      <c r="K58" s="332"/>
    </row>
    <row r="59" spans="1:13">
      <c r="A59" s="184" t="s">
        <v>73</v>
      </c>
      <c r="B59" s="185" t="s">
        <v>74</v>
      </c>
      <c r="C59" s="197">
        <v>653</v>
      </c>
      <c r="D59" s="197">
        <v>653</v>
      </c>
      <c r="E59" s="198">
        <f t="shared" si="10"/>
        <v>5.4817349999999996</v>
      </c>
      <c r="F59" s="197">
        <v>0</v>
      </c>
      <c r="G59" s="198">
        <f t="shared" si="11"/>
        <v>5.4817349999999996</v>
      </c>
      <c r="H59" s="197">
        <v>0</v>
      </c>
      <c r="I59" s="199">
        <v>5.4817349999999996</v>
      </c>
      <c r="J59" s="335"/>
      <c r="K59" s="335"/>
    </row>
    <row r="60" spans="1:13" ht="6" customHeight="1">
      <c r="A60" s="94"/>
      <c r="B60" s="95"/>
    </row>
    <row r="61" spans="1:13" s="93" customFormat="1" ht="18">
      <c r="A61" s="456" t="s">
        <v>1606</v>
      </c>
      <c r="B61" s="456"/>
      <c r="D61" s="456" t="s">
        <v>1603</v>
      </c>
      <c r="E61" s="456"/>
      <c r="F61" s="456"/>
      <c r="G61" s="456"/>
      <c r="H61" s="472" t="s">
        <v>1603</v>
      </c>
      <c r="I61" s="472"/>
      <c r="J61" s="472"/>
      <c r="K61" s="472"/>
      <c r="L61" s="418"/>
      <c r="M61" s="417"/>
    </row>
    <row r="62" spans="1:13" s="97" customFormat="1" ht="18">
      <c r="A62" s="457" t="s">
        <v>1537</v>
      </c>
      <c r="B62" s="457"/>
      <c r="C62" s="96"/>
      <c r="D62" s="457" t="s">
        <v>1562</v>
      </c>
      <c r="E62" s="457"/>
      <c r="F62" s="457"/>
      <c r="G62" s="457"/>
      <c r="H62" s="473" t="s">
        <v>277</v>
      </c>
      <c r="I62" s="473"/>
      <c r="J62" s="473"/>
      <c r="K62" s="473"/>
      <c r="L62" s="419"/>
      <c r="M62" s="419"/>
    </row>
    <row r="63" spans="1:13" s="97" customFormat="1" ht="18">
      <c r="A63" s="456" t="s">
        <v>124</v>
      </c>
      <c r="B63" s="456"/>
      <c r="C63" s="93"/>
      <c r="D63" s="456" t="s">
        <v>124</v>
      </c>
      <c r="E63" s="456"/>
      <c r="F63" s="456"/>
      <c r="G63" s="456"/>
      <c r="H63" s="472" t="s">
        <v>124</v>
      </c>
      <c r="I63" s="472"/>
      <c r="J63" s="472"/>
      <c r="K63" s="472"/>
      <c r="L63" s="417"/>
      <c r="M63" s="419"/>
    </row>
    <row r="64" spans="1:13">
      <c r="B64" s="93"/>
    </row>
    <row r="66" spans="1:13">
      <c r="A66" s="203"/>
      <c r="B66" s="203"/>
      <c r="C66" s="203"/>
      <c r="D66" s="203"/>
      <c r="E66" s="203"/>
      <c r="F66" s="203"/>
      <c r="G66" s="203"/>
      <c r="H66" s="203"/>
      <c r="I66" s="203"/>
      <c r="J66" s="203"/>
      <c r="K66" s="203"/>
    </row>
    <row r="67" spans="1:13">
      <c r="B67" s="98"/>
    </row>
    <row r="68" spans="1:13" s="87" customFormat="1" ht="17.5">
      <c r="A68" s="145"/>
      <c r="D68" s="458" t="s">
        <v>279</v>
      </c>
      <c r="E68" s="458"/>
      <c r="F68" s="458"/>
      <c r="G68" s="458"/>
      <c r="H68" s="458" t="s">
        <v>278</v>
      </c>
      <c r="I68" s="458"/>
      <c r="J68" s="458"/>
      <c r="K68" s="458"/>
      <c r="L68" s="420"/>
      <c r="M68" s="420"/>
    </row>
  </sheetData>
  <mergeCells count="26">
    <mergeCell ref="H68:K68"/>
    <mergeCell ref="D68:G68"/>
    <mergeCell ref="K6:K7"/>
    <mergeCell ref="J6:J7"/>
    <mergeCell ref="E5:E7"/>
    <mergeCell ref="F6:F7"/>
    <mergeCell ref="G6:G7"/>
    <mergeCell ref="D6:D7"/>
    <mergeCell ref="H6:I6"/>
    <mergeCell ref="H63:K63"/>
    <mergeCell ref="H62:K62"/>
    <mergeCell ref="H61:K61"/>
    <mergeCell ref="A2:K2"/>
    <mergeCell ref="A3:K3"/>
    <mergeCell ref="C5:D5"/>
    <mergeCell ref="J5:K5"/>
    <mergeCell ref="F5:I5"/>
    <mergeCell ref="B5:B7"/>
    <mergeCell ref="A5:A7"/>
    <mergeCell ref="C6:C7"/>
    <mergeCell ref="A61:B61"/>
    <mergeCell ref="A62:B62"/>
    <mergeCell ref="A63:B63"/>
    <mergeCell ref="D63:G63"/>
    <mergeCell ref="D62:G62"/>
    <mergeCell ref="D61:G61"/>
  </mergeCells>
  <printOptions horizontalCentered="1"/>
  <pageMargins left="0.39370078740157483" right="0.39370078740157483" top="0.78740157480314965" bottom="0.39370078740157483" header="0.31496062992125984" footer="0.19685039370078741"/>
  <pageSetup paperSize="9" scale="80" orientation="landscape" r:id="rId1"/>
  <headerFooter alignWithMargins="0">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8"/>
  <sheetViews>
    <sheetView view="pageBreakPreview" zoomScaleNormal="100" zoomScaleSheetLayoutView="100" workbookViewId="0">
      <pane xSplit="2" ySplit="9" topLeftCell="C55" activePane="bottomRight" state="frozen"/>
      <selection pane="topRight" activeCell="C1" sqref="C1"/>
      <selection pane="bottomLeft" activeCell="A10" sqref="A10"/>
      <selection pane="bottomRight" activeCell="N50" sqref="N50"/>
    </sheetView>
  </sheetViews>
  <sheetFormatPr defaultColWidth="8.83203125" defaultRowHeight="15.5"/>
  <cols>
    <col min="1" max="1" width="5.75" style="108" customWidth="1"/>
    <col min="2" max="2" width="60.83203125" style="108" customWidth="1"/>
    <col min="3" max="3" width="13.08203125" style="108" customWidth="1"/>
    <col min="4" max="4" width="13" style="108" customWidth="1"/>
    <col min="5" max="5" width="12.25" style="108" customWidth="1"/>
    <col min="6" max="6" width="12.5" style="108" customWidth="1"/>
    <col min="7" max="8" width="11" style="108" customWidth="1"/>
    <col min="9" max="9" width="6" style="108" hidden="1" customWidth="1"/>
    <col min="10" max="11" width="5.83203125" style="108" hidden="1" customWidth="1"/>
    <col min="12" max="12" width="5.5" style="108" hidden="1" customWidth="1"/>
    <col min="13" max="13" width="10.5" style="108" bestFit="1" customWidth="1"/>
    <col min="14" max="16384" width="8.83203125" style="108"/>
  </cols>
  <sheetData>
    <row r="1" spans="1:15" ht="21" customHeight="1">
      <c r="A1" s="106" t="str">
        <f>'02'!A1</f>
        <v>UBND XÃ BẮC SƠN</v>
      </c>
      <c r="B1" s="106"/>
      <c r="C1" s="107"/>
      <c r="D1" s="107"/>
      <c r="E1" s="107"/>
      <c r="F1" s="107"/>
      <c r="H1" s="72" t="s">
        <v>265</v>
      </c>
    </row>
    <row r="2" spans="1:15" ht="18.75" customHeight="1">
      <c r="A2" s="473" t="s">
        <v>300</v>
      </c>
      <c r="B2" s="473"/>
      <c r="C2" s="473"/>
      <c r="D2" s="473"/>
      <c r="E2" s="473"/>
      <c r="F2" s="473"/>
      <c r="G2" s="473"/>
      <c r="H2" s="473"/>
    </row>
    <row r="3" spans="1:15" ht="17.25" customHeight="1">
      <c r="A3" s="474" t="str">
        <f>'02'!A3:K3</f>
        <v>(Biểu kèm theo Quyết định số               /QD-UBND ngày        /        /2026 của UBND xã Bắc Sơn)</v>
      </c>
      <c r="B3" s="474"/>
      <c r="C3" s="474"/>
      <c r="D3" s="474"/>
      <c r="E3" s="474"/>
      <c r="F3" s="474"/>
      <c r="G3" s="474"/>
      <c r="H3" s="474"/>
    </row>
    <row r="4" spans="1:15">
      <c r="C4" s="215"/>
      <c r="D4" s="215"/>
      <c r="E4" s="215"/>
      <c r="F4" s="216"/>
      <c r="G4" s="110"/>
      <c r="H4" s="110" t="s">
        <v>156</v>
      </c>
    </row>
    <row r="5" spans="1:15" s="147" customFormat="1" ht="18" customHeight="1">
      <c r="A5" s="492" t="s">
        <v>15</v>
      </c>
      <c r="B5" s="489" t="s">
        <v>299</v>
      </c>
      <c r="C5" s="482" t="s">
        <v>152</v>
      </c>
      <c r="D5" s="482"/>
      <c r="E5" s="483" t="s">
        <v>153</v>
      </c>
      <c r="F5" s="484"/>
      <c r="G5" s="483" t="s">
        <v>154</v>
      </c>
      <c r="H5" s="484"/>
      <c r="I5" s="475" t="s">
        <v>75</v>
      </c>
      <c r="J5" s="476"/>
      <c r="K5" s="476"/>
      <c r="L5" s="477"/>
      <c r="O5" s="208"/>
    </row>
    <row r="6" spans="1:15" s="147" customFormat="1" ht="18.75" customHeight="1">
      <c r="A6" s="493"/>
      <c r="B6" s="490"/>
      <c r="C6" s="465" t="s">
        <v>290</v>
      </c>
      <c r="D6" s="467" t="s">
        <v>291</v>
      </c>
      <c r="E6" s="485" t="s">
        <v>297</v>
      </c>
      <c r="F6" s="485" t="s">
        <v>298</v>
      </c>
      <c r="G6" s="487" t="s">
        <v>290</v>
      </c>
      <c r="H6" s="485" t="s">
        <v>291</v>
      </c>
      <c r="I6" s="478"/>
      <c r="J6" s="479"/>
      <c r="K6" s="479"/>
      <c r="L6" s="480"/>
    </row>
    <row r="7" spans="1:15" s="147" customFormat="1" ht="18.75" customHeight="1">
      <c r="A7" s="494"/>
      <c r="B7" s="491"/>
      <c r="C7" s="466"/>
      <c r="D7" s="468"/>
      <c r="E7" s="486"/>
      <c r="F7" s="486"/>
      <c r="G7" s="488"/>
      <c r="H7" s="486"/>
      <c r="I7" s="478"/>
      <c r="J7" s="479"/>
      <c r="K7" s="479"/>
      <c r="L7" s="480"/>
    </row>
    <row r="8" spans="1:15" s="114" customFormat="1" ht="13">
      <c r="A8" s="111" t="s">
        <v>0</v>
      </c>
      <c r="B8" s="111" t="s">
        <v>1</v>
      </c>
      <c r="C8" s="112">
        <v>1</v>
      </c>
      <c r="D8" s="112">
        <v>2</v>
      </c>
      <c r="E8" s="112">
        <v>3</v>
      </c>
      <c r="F8" s="112">
        <v>4</v>
      </c>
      <c r="G8" s="112">
        <v>5</v>
      </c>
      <c r="H8" s="112">
        <v>6</v>
      </c>
      <c r="I8" s="113" t="s">
        <v>76</v>
      </c>
      <c r="J8" s="113" t="s">
        <v>77</v>
      </c>
      <c r="K8" s="113" t="s">
        <v>78</v>
      </c>
      <c r="L8" s="111" t="s">
        <v>79</v>
      </c>
      <c r="M8" s="64"/>
    </row>
    <row r="9" spans="1:15" ht="19.5" customHeight="1">
      <c r="A9" s="119"/>
      <c r="B9" s="127" t="s">
        <v>162</v>
      </c>
      <c r="C9" s="194">
        <f>C10+C52+C57</f>
        <v>298111.00000000006</v>
      </c>
      <c r="D9" s="194">
        <f>D10+D52+D57</f>
        <v>298443.00000000006</v>
      </c>
      <c r="E9" s="194">
        <f t="shared" ref="E9:F9" si="0">E10+E52+E57</f>
        <v>319008.047227</v>
      </c>
      <c r="F9" s="194">
        <f t="shared" si="0"/>
        <v>319008.047227</v>
      </c>
      <c r="G9" s="336">
        <f>E9/C9*100</f>
        <v>107.00982091469282</v>
      </c>
      <c r="H9" s="336">
        <f>E9/D9*100</f>
        <v>106.89077888474515</v>
      </c>
      <c r="I9" s="117"/>
      <c r="J9" s="117"/>
      <c r="K9" s="117"/>
      <c r="L9" s="117"/>
    </row>
    <row r="10" spans="1:15" ht="18.75" customHeight="1">
      <c r="A10" s="115" t="s">
        <v>0</v>
      </c>
      <c r="B10" s="116" t="s">
        <v>155</v>
      </c>
      <c r="C10" s="212">
        <f>C11+C29+C30+C44+C45+C46+C47+C48+C49+C50+C51</f>
        <v>298111.00000000006</v>
      </c>
      <c r="D10" s="212">
        <f t="shared" ref="D10:F10" si="1">D11+D29+D30+D44+D45+D46+D47+D48+D49+D50+D51</f>
        <v>298443.00000000006</v>
      </c>
      <c r="E10" s="212">
        <f t="shared" si="1"/>
        <v>319008.047227</v>
      </c>
      <c r="F10" s="212">
        <f t="shared" si="1"/>
        <v>319008.047227</v>
      </c>
      <c r="G10" s="337">
        <f>E10/C10*100</f>
        <v>107.00982091469282</v>
      </c>
      <c r="H10" s="337">
        <f>E10/D10*100</f>
        <v>106.89077888474515</v>
      </c>
      <c r="I10" s="117"/>
      <c r="J10" s="117"/>
      <c r="K10" s="117"/>
      <c r="L10" s="117"/>
    </row>
    <row r="11" spans="1:15" ht="16.5">
      <c r="A11" s="105" t="s">
        <v>62</v>
      </c>
      <c r="B11" s="118" t="s">
        <v>134</v>
      </c>
      <c r="C11" s="211">
        <f>C12+C26+C27+C28</f>
        <v>680</v>
      </c>
      <c r="D11" s="211">
        <f t="shared" ref="D11:E11" si="2">D12+D26+D27+D28</f>
        <v>680</v>
      </c>
      <c r="E11" s="211">
        <f t="shared" si="2"/>
        <v>2153.4254120000001</v>
      </c>
      <c r="F11" s="211">
        <f t="shared" ref="F11" si="3">F12+F26+F27+F28</f>
        <v>2153.4254120000001</v>
      </c>
      <c r="G11" s="337">
        <f>E11/C11*100</f>
        <v>316.68020764705881</v>
      </c>
      <c r="H11" s="337">
        <f t="shared" ref="H11:H12" si="4">E11/D11*100</f>
        <v>316.68020764705881</v>
      </c>
      <c r="I11" s="117"/>
      <c r="J11" s="117"/>
      <c r="K11" s="117"/>
      <c r="L11" s="117"/>
    </row>
    <row r="12" spans="1:15" ht="56.25" customHeight="1">
      <c r="A12" s="121">
        <v>1</v>
      </c>
      <c r="B12" s="136" t="s">
        <v>261</v>
      </c>
      <c r="C12" s="211">
        <f>SUM(C13:C25)</f>
        <v>680</v>
      </c>
      <c r="D12" s="211">
        <f t="shared" ref="D12:E12" si="5">SUM(D13:D25)</f>
        <v>680</v>
      </c>
      <c r="E12" s="211">
        <f t="shared" si="5"/>
        <v>2153.4254120000001</v>
      </c>
      <c r="F12" s="211">
        <f t="shared" ref="F12" si="6">SUM(F13:F25)</f>
        <v>2153.4254120000001</v>
      </c>
      <c r="G12" s="337">
        <f>E12/C12*100</f>
        <v>316.68020764705881</v>
      </c>
      <c r="H12" s="337">
        <f t="shared" si="4"/>
        <v>316.68020764705881</v>
      </c>
      <c r="I12" s="117"/>
      <c r="J12" s="117"/>
      <c r="K12" s="117"/>
      <c r="L12" s="117"/>
      <c r="M12" s="137"/>
    </row>
    <row r="13" spans="1:15" ht="32.25" customHeight="1">
      <c r="A13" s="11" t="s">
        <v>47</v>
      </c>
      <c r="B13" s="12" t="s">
        <v>258</v>
      </c>
      <c r="C13" s="209"/>
      <c r="D13" s="209"/>
      <c r="E13" s="209">
        <f>F13</f>
        <v>0</v>
      </c>
      <c r="F13" s="190"/>
      <c r="G13" s="252"/>
      <c r="H13" s="252"/>
      <c r="I13" s="117"/>
      <c r="J13" s="117"/>
      <c r="K13" s="117"/>
      <c r="L13" s="117"/>
    </row>
    <row r="14" spans="1:15" ht="31">
      <c r="A14" s="11" t="s">
        <v>48</v>
      </c>
      <c r="B14" s="12" t="s">
        <v>259</v>
      </c>
      <c r="C14" s="209"/>
      <c r="D14" s="209"/>
      <c r="E14" s="209">
        <f t="shared" ref="E14:E43" si="7">F14</f>
        <v>0</v>
      </c>
      <c r="F14" s="190"/>
      <c r="G14" s="252"/>
      <c r="H14" s="252"/>
      <c r="I14" s="117"/>
      <c r="J14" s="117"/>
      <c r="K14" s="117"/>
      <c r="L14" s="117"/>
    </row>
    <row r="15" spans="1:15" ht="18.75" customHeight="1">
      <c r="A15" s="11" t="s">
        <v>49</v>
      </c>
      <c r="B15" s="12" t="s">
        <v>80</v>
      </c>
      <c r="C15" s="209"/>
      <c r="D15" s="209"/>
      <c r="E15" s="209">
        <f t="shared" si="7"/>
        <v>0</v>
      </c>
      <c r="F15" s="190"/>
      <c r="G15" s="252"/>
      <c r="H15" s="252"/>
      <c r="I15" s="117"/>
      <c r="J15" s="117"/>
      <c r="K15" s="117"/>
      <c r="L15" s="117"/>
    </row>
    <row r="16" spans="1:15" ht="18.75" customHeight="1">
      <c r="A16" s="11" t="s">
        <v>50</v>
      </c>
      <c r="B16" s="12" t="s">
        <v>225</v>
      </c>
      <c r="C16" s="209"/>
      <c r="D16" s="209"/>
      <c r="E16" s="209">
        <f t="shared" si="7"/>
        <v>0</v>
      </c>
      <c r="F16" s="190"/>
      <c r="G16" s="252"/>
      <c r="H16" s="252"/>
      <c r="I16" s="117"/>
      <c r="J16" s="117"/>
      <c r="K16" s="117"/>
      <c r="L16" s="117"/>
    </row>
    <row r="17" spans="1:12" ht="18.75" customHeight="1">
      <c r="A17" s="11" t="s">
        <v>51</v>
      </c>
      <c r="B17" s="12" t="s">
        <v>81</v>
      </c>
      <c r="C17" s="209"/>
      <c r="D17" s="209"/>
      <c r="E17" s="209">
        <f t="shared" si="7"/>
        <v>0</v>
      </c>
      <c r="F17" s="190"/>
      <c r="G17" s="252"/>
      <c r="H17" s="252"/>
      <c r="I17" s="117"/>
      <c r="J17" s="117"/>
      <c r="K17" s="117"/>
      <c r="L17" s="117"/>
    </row>
    <row r="18" spans="1:12" ht="18.75" customHeight="1">
      <c r="A18" s="11" t="s">
        <v>52</v>
      </c>
      <c r="B18" s="12" t="s">
        <v>82</v>
      </c>
      <c r="C18" s="209"/>
      <c r="D18" s="209"/>
      <c r="E18" s="209">
        <f t="shared" si="7"/>
        <v>0</v>
      </c>
      <c r="F18" s="190"/>
      <c r="G18" s="252"/>
      <c r="H18" s="252"/>
      <c r="I18" s="117"/>
      <c r="J18" s="117"/>
      <c r="K18" s="117"/>
      <c r="L18" s="117"/>
    </row>
    <row r="19" spans="1:12" ht="18.75" customHeight="1">
      <c r="A19" s="11" t="s">
        <v>83</v>
      </c>
      <c r="B19" s="12" t="s">
        <v>229</v>
      </c>
      <c r="C19" s="209"/>
      <c r="D19" s="209"/>
      <c r="E19" s="209">
        <f t="shared" si="7"/>
        <v>0</v>
      </c>
      <c r="F19" s="190"/>
      <c r="G19" s="252"/>
      <c r="H19" s="252"/>
      <c r="I19" s="117"/>
      <c r="J19" s="117"/>
      <c r="K19" s="117"/>
      <c r="L19" s="117"/>
    </row>
    <row r="20" spans="1:12" ht="18.75" customHeight="1">
      <c r="A20" s="11" t="s">
        <v>84</v>
      </c>
      <c r="B20" s="12" t="s">
        <v>85</v>
      </c>
      <c r="C20" s="209"/>
      <c r="D20" s="209"/>
      <c r="E20" s="209">
        <f t="shared" si="7"/>
        <v>0</v>
      </c>
      <c r="F20" s="190"/>
      <c r="G20" s="252"/>
      <c r="H20" s="252"/>
      <c r="I20" s="117"/>
      <c r="J20" s="117"/>
      <c r="K20" s="117"/>
      <c r="L20" s="117"/>
    </row>
    <row r="21" spans="1:12" ht="18.75" customHeight="1">
      <c r="A21" s="11" t="s">
        <v>86</v>
      </c>
      <c r="B21" s="12" t="s">
        <v>87</v>
      </c>
      <c r="C21" s="209"/>
      <c r="D21" s="209"/>
      <c r="E21" s="209">
        <f t="shared" si="7"/>
        <v>0</v>
      </c>
      <c r="F21" s="190"/>
      <c r="G21" s="252"/>
      <c r="H21" s="252"/>
      <c r="I21" s="117"/>
      <c r="J21" s="117"/>
      <c r="K21" s="117"/>
      <c r="L21" s="117"/>
    </row>
    <row r="22" spans="1:12" ht="18.75" customHeight="1">
      <c r="A22" s="11" t="s">
        <v>88</v>
      </c>
      <c r="B22" s="12" t="s">
        <v>89</v>
      </c>
      <c r="C22" s="209">
        <v>680</v>
      </c>
      <c r="D22" s="209">
        <f>C22</f>
        <v>680</v>
      </c>
      <c r="E22" s="209">
        <f t="shared" si="7"/>
        <v>1709.4254120000001</v>
      </c>
      <c r="F22" s="190">
        <v>1709.4254120000001</v>
      </c>
      <c r="G22" s="252">
        <f t="shared" ref="G22:G23" si="8">E22/C22*100</f>
        <v>251.38609</v>
      </c>
      <c r="H22" s="252">
        <f t="shared" ref="H22:H23" si="9">E22/D22*100</f>
        <v>251.38609</v>
      </c>
      <c r="I22" s="117"/>
      <c r="J22" s="117"/>
      <c r="K22" s="117"/>
      <c r="L22" s="117"/>
    </row>
    <row r="23" spans="1:12" ht="20.25" customHeight="1">
      <c r="A23" s="11" t="s">
        <v>90</v>
      </c>
      <c r="B23" s="12" t="s">
        <v>91</v>
      </c>
      <c r="C23" s="209"/>
      <c r="D23" s="209"/>
      <c r="E23" s="209">
        <f t="shared" si="7"/>
        <v>444</v>
      </c>
      <c r="F23" s="190">
        <v>444</v>
      </c>
      <c r="G23" s="252" t="e">
        <f t="shared" si="8"/>
        <v>#DIV/0!</v>
      </c>
      <c r="H23" s="252" t="e">
        <f t="shared" si="9"/>
        <v>#DIV/0!</v>
      </c>
      <c r="I23" s="117"/>
      <c r="J23" s="117"/>
      <c r="K23" s="117"/>
      <c r="L23" s="117"/>
    </row>
    <row r="24" spans="1:12" ht="16.5" customHeight="1">
      <c r="A24" s="11" t="s">
        <v>92</v>
      </c>
      <c r="B24" s="12" t="s">
        <v>93</v>
      </c>
      <c r="C24" s="190"/>
      <c r="D24" s="209"/>
      <c r="E24" s="209">
        <f t="shared" si="7"/>
        <v>0</v>
      </c>
      <c r="F24" s="190"/>
      <c r="G24" s="252"/>
      <c r="H24" s="252"/>
      <c r="I24" s="117"/>
      <c r="J24" s="117"/>
      <c r="K24" s="117"/>
      <c r="L24" s="117"/>
    </row>
    <row r="25" spans="1:12" ht="17.25" customHeight="1">
      <c r="A25" s="11" t="s">
        <v>94</v>
      </c>
      <c r="B25" s="12" t="s">
        <v>95</v>
      </c>
      <c r="C25" s="190"/>
      <c r="D25" s="209"/>
      <c r="E25" s="209">
        <f t="shared" si="7"/>
        <v>0</v>
      </c>
      <c r="F25" s="190"/>
      <c r="G25" s="252"/>
      <c r="H25" s="252"/>
      <c r="I25" s="117"/>
      <c r="J25" s="117"/>
      <c r="K25" s="117"/>
      <c r="L25" s="117"/>
    </row>
    <row r="26" spans="1:12" ht="82.5">
      <c r="A26" s="22">
        <v>2</v>
      </c>
      <c r="B26" s="65" t="s">
        <v>228</v>
      </c>
      <c r="C26" s="190"/>
      <c r="D26" s="209"/>
      <c r="E26" s="209">
        <f t="shared" si="7"/>
        <v>0</v>
      </c>
      <c r="F26" s="190"/>
      <c r="G26" s="252"/>
      <c r="H26" s="252"/>
      <c r="I26" s="117"/>
      <c r="J26" s="117"/>
      <c r="K26" s="117"/>
      <c r="L26" s="117"/>
    </row>
    <row r="27" spans="1:12" ht="57" customHeight="1">
      <c r="A27" s="22">
        <v>3</v>
      </c>
      <c r="B27" s="65" t="s">
        <v>260</v>
      </c>
      <c r="C27" s="190"/>
      <c r="D27" s="209"/>
      <c r="E27" s="209">
        <f t="shared" si="7"/>
        <v>0</v>
      </c>
      <c r="F27" s="190"/>
      <c r="G27" s="252"/>
      <c r="H27" s="252"/>
      <c r="I27" s="117"/>
      <c r="J27" s="117"/>
      <c r="K27" s="117"/>
      <c r="L27" s="117"/>
    </row>
    <row r="28" spans="1:12" ht="21.75" customHeight="1">
      <c r="A28" s="22">
        <v>4</v>
      </c>
      <c r="B28" s="23" t="s">
        <v>96</v>
      </c>
      <c r="C28" s="190"/>
      <c r="D28" s="209"/>
      <c r="E28" s="209">
        <f t="shared" si="7"/>
        <v>0</v>
      </c>
      <c r="F28" s="190"/>
      <c r="G28" s="252"/>
      <c r="H28" s="252"/>
      <c r="I28" s="117"/>
      <c r="J28" s="117"/>
      <c r="K28" s="117"/>
      <c r="L28" s="117"/>
    </row>
    <row r="29" spans="1:12" ht="16.5">
      <c r="A29" s="105" t="s">
        <v>45</v>
      </c>
      <c r="B29" s="118" t="s">
        <v>97</v>
      </c>
      <c r="C29" s="190"/>
      <c r="D29" s="209"/>
      <c r="E29" s="209">
        <f t="shared" si="7"/>
        <v>0</v>
      </c>
      <c r="F29" s="190"/>
      <c r="G29" s="252"/>
      <c r="H29" s="252"/>
      <c r="I29" s="117"/>
      <c r="J29" s="117"/>
      <c r="K29" s="117"/>
      <c r="L29" s="117"/>
    </row>
    <row r="30" spans="1:12" ht="16.5">
      <c r="A30" s="105" t="s">
        <v>53</v>
      </c>
      <c r="B30" s="118" t="s">
        <v>135</v>
      </c>
      <c r="C30" s="194">
        <f t="shared" ref="C30" si="10">SUM(C31:C43)</f>
        <v>282149.24000000005</v>
      </c>
      <c r="D30" s="194">
        <f t="shared" ref="D30" si="11">SUM(D31:D43)</f>
        <v>282149.24000000005</v>
      </c>
      <c r="E30" s="194">
        <f t="shared" ref="E30" si="12">SUM(E31:E43)</f>
        <v>293369.05414900003</v>
      </c>
      <c r="F30" s="194">
        <f t="shared" ref="F30" si="13">SUM(F31:F43)</f>
        <v>293369.05414900003</v>
      </c>
      <c r="G30" s="337">
        <f>E30/C30*100</f>
        <v>103.97655302881552</v>
      </c>
      <c r="H30" s="337">
        <f t="shared" ref="H30" si="14">E30/D30*100</f>
        <v>103.97655302881552</v>
      </c>
      <c r="I30" s="117"/>
      <c r="J30" s="117"/>
      <c r="K30" s="117"/>
      <c r="L30" s="117"/>
    </row>
    <row r="31" spans="1:12">
      <c r="A31" s="11" t="s">
        <v>60</v>
      </c>
      <c r="B31" s="12" t="s">
        <v>301</v>
      </c>
      <c r="C31" s="190">
        <v>3029.2</v>
      </c>
      <c r="D31" s="209">
        <f>C31</f>
        <v>3029.2</v>
      </c>
      <c r="E31" s="209">
        <f t="shared" si="7"/>
        <v>3928.7049999999999</v>
      </c>
      <c r="F31" s="190">
        <v>3928.7049999999999</v>
      </c>
      <c r="G31" s="252">
        <f t="shared" ref="G31:G43" si="15">E31/C31*100</f>
        <v>129.69447378845899</v>
      </c>
      <c r="H31" s="252">
        <f t="shared" ref="H31:H43" si="16">E31/D31*100</f>
        <v>129.69447378845899</v>
      </c>
      <c r="I31" s="117"/>
      <c r="J31" s="117"/>
      <c r="K31" s="117"/>
      <c r="L31" s="117"/>
    </row>
    <row r="32" spans="1:12">
      <c r="A32" s="11" t="s">
        <v>61</v>
      </c>
      <c r="B32" s="12" t="s">
        <v>302</v>
      </c>
      <c r="C32" s="190">
        <v>2126.38</v>
      </c>
      <c r="D32" s="209">
        <f t="shared" ref="D32:D44" si="17">C32</f>
        <v>2126.38</v>
      </c>
      <c r="E32" s="209">
        <f t="shared" si="7"/>
        <v>1854.7594999999999</v>
      </c>
      <c r="F32" s="190">
        <v>1854.7594999999999</v>
      </c>
      <c r="G32" s="252">
        <f t="shared" si="15"/>
        <v>87.226154309201547</v>
      </c>
      <c r="H32" s="252">
        <f t="shared" si="16"/>
        <v>87.226154309201547</v>
      </c>
      <c r="I32" s="117"/>
      <c r="J32" s="117"/>
      <c r="K32" s="117"/>
      <c r="L32" s="117"/>
    </row>
    <row r="33" spans="1:13">
      <c r="A33" s="11" t="s">
        <v>98</v>
      </c>
      <c r="B33" s="12" t="s">
        <v>80</v>
      </c>
      <c r="C33" s="190">
        <f>78314.4+3092+1916</f>
        <v>83322.399999999994</v>
      </c>
      <c r="D33" s="209">
        <f t="shared" si="17"/>
        <v>83322.399999999994</v>
      </c>
      <c r="E33" s="209">
        <f t="shared" si="7"/>
        <v>89609.020334000001</v>
      </c>
      <c r="F33" s="190">
        <v>89609.020334000001</v>
      </c>
      <c r="G33" s="252">
        <f t="shared" si="15"/>
        <v>107.54493429617966</v>
      </c>
      <c r="H33" s="252">
        <f t="shared" si="16"/>
        <v>107.54493429617966</v>
      </c>
      <c r="I33" s="117"/>
      <c r="J33" s="117"/>
      <c r="K33" s="117"/>
      <c r="L33" s="117"/>
    </row>
    <row r="34" spans="1:13">
      <c r="A34" s="11" t="s">
        <v>99</v>
      </c>
      <c r="B34" s="12" t="s">
        <v>225</v>
      </c>
      <c r="C34" s="190"/>
      <c r="D34" s="209">
        <f t="shared" si="17"/>
        <v>0</v>
      </c>
      <c r="E34" s="209">
        <f t="shared" si="7"/>
        <v>0</v>
      </c>
      <c r="F34" s="190">
        <v>0</v>
      </c>
      <c r="G34" s="252"/>
      <c r="H34" s="252"/>
      <c r="I34" s="117"/>
      <c r="J34" s="117"/>
      <c r="K34" s="117"/>
      <c r="L34" s="117"/>
    </row>
    <row r="35" spans="1:13">
      <c r="A35" s="11" t="s">
        <v>100</v>
      </c>
      <c r="B35" s="12" t="s">
        <v>81</v>
      </c>
      <c r="C35" s="190">
        <f>17109.85+31181+7774</f>
        <v>56064.85</v>
      </c>
      <c r="D35" s="209">
        <f t="shared" si="17"/>
        <v>56064.85</v>
      </c>
      <c r="E35" s="209">
        <f t="shared" si="7"/>
        <v>50116.895799999998</v>
      </c>
      <c r="F35" s="190">
        <v>50116.895799999998</v>
      </c>
      <c r="G35" s="252">
        <f t="shared" si="15"/>
        <v>89.390938885950817</v>
      </c>
      <c r="H35" s="252">
        <f t="shared" si="16"/>
        <v>89.390938885950817</v>
      </c>
      <c r="I35" s="117"/>
      <c r="J35" s="117"/>
      <c r="K35" s="117"/>
      <c r="L35" s="117"/>
    </row>
    <row r="36" spans="1:13">
      <c r="A36" s="11" t="s">
        <v>101</v>
      </c>
      <c r="B36" s="12" t="s">
        <v>82</v>
      </c>
      <c r="C36" s="190">
        <f>104+712</f>
        <v>816</v>
      </c>
      <c r="D36" s="209">
        <f t="shared" si="17"/>
        <v>816</v>
      </c>
      <c r="E36" s="209">
        <f t="shared" si="7"/>
        <v>816.76049999999998</v>
      </c>
      <c r="F36" s="190">
        <v>816.76049999999998</v>
      </c>
      <c r="G36" s="252">
        <f t="shared" si="15"/>
        <v>100.09319852941177</v>
      </c>
      <c r="H36" s="252">
        <f t="shared" si="16"/>
        <v>100.09319852941177</v>
      </c>
      <c r="I36" s="117"/>
      <c r="J36" s="117"/>
      <c r="K36" s="117"/>
      <c r="L36" s="117"/>
    </row>
    <row r="37" spans="1:13">
      <c r="A37" s="11" t="s">
        <v>102</v>
      </c>
      <c r="B37" s="12" t="s">
        <v>229</v>
      </c>
      <c r="C37" s="190"/>
      <c r="D37" s="209">
        <f t="shared" si="17"/>
        <v>0</v>
      </c>
      <c r="E37" s="209">
        <f t="shared" si="7"/>
        <v>0</v>
      </c>
      <c r="F37" s="190">
        <v>0</v>
      </c>
      <c r="G37" s="252"/>
      <c r="H37" s="252"/>
      <c r="I37" s="117"/>
      <c r="J37" s="117"/>
      <c r="K37" s="117"/>
      <c r="L37" s="117"/>
    </row>
    <row r="38" spans="1:13">
      <c r="A38" s="11" t="s">
        <v>103</v>
      </c>
      <c r="B38" s="12" t="s">
        <v>85</v>
      </c>
      <c r="C38" s="190">
        <f>32.4+126</f>
        <v>158.4</v>
      </c>
      <c r="D38" s="209">
        <f t="shared" si="17"/>
        <v>158.4</v>
      </c>
      <c r="E38" s="209">
        <f t="shared" si="7"/>
        <v>78.260000000000005</v>
      </c>
      <c r="F38" s="190">
        <v>78.260000000000005</v>
      </c>
      <c r="G38" s="252">
        <f t="shared" si="15"/>
        <v>49.406565656565661</v>
      </c>
      <c r="H38" s="252">
        <f t="shared" si="16"/>
        <v>49.406565656565661</v>
      </c>
      <c r="I38" s="117"/>
      <c r="J38" s="117"/>
      <c r="K38" s="117"/>
      <c r="L38" s="117"/>
    </row>
    <row r="39" spans="1:13">
      <c r="A39" s="11" t="s">
        <v>104</v>
      </c>
      <c r="B39" s="12" t="s">
        <v>87</v>
      </c>
      <c r="C39" s="190">
        <v>3636</v>
      </c>
      <c r="D39" s="209">
        <f t="shared" si="17"/>
        <v>3636</v>
      </c>
      <c r="E39" s="209">
        <f t="shared" si="7"/>
        <v>3975</v>
      </c>
      <c r="F39" s="190">
        <v>3975</v>
      </c>
      <c r="G39" s="252">
        <f t="shared" si="15"/>
        <v>109.32343234323432</v>
      </c>
      <c r="H39" s="252">
        <f t="shared" si="16"/>
        <v>109.32343234323432</v>
      </c>
      <c r="I39" s="117"/>
      <c r="J39" s="117"/>
      <c r="K39" s="117"/>
      <c r="L39" s="117"/>
    </row>
    <row r="40" spans="1:13">
      <c r="A40" s="11" t="s">
        <v>105</v>
      </c>
      <c r="B40" s="12" t="s">
        <v>89</v>
      </c>
      <c r="C40" s="190">
        <f>9404.75+63+219.67+860+1034</f>
        <v>11581.42</v>
      </c>
      <c r="D40" s="209">
        <f t="shared" si="17"/>
        <v>11581.42</v>
      </c>
      <c r="E40" s="209">
        <f t="shared" si="7"/>
        <v>19454.734188999999</v>
      </c>
      <c r="F40" s="190">
        <v>19454.734188999999</v>
      </c>
      <c r="G40" s="252">
        <f t="shared" si="15"/>
        <v>167.98228705115608</v>
      </c>
      <c r="H40" s="252">
        <f t="shared" si="16"/>
        <v>167.98228705115608</v>
      </c>
      <c r="I40" s="117"/>
      <c r="J40" s="117"/>
      <c r="K40" s="117"/>
      <c r="L40" s="117"/>
    </row>
    <row r="41" spans="1:13" ht="20.25" customHeight="1">
      <c r="A41" s="11" t="s">
        <v>106</v>
      </c>
      <c r="B41" s="12" t="s">
        <v>91</v>
      </c>
      <c r="C41" s="209">
        <f>56764.86+810.55+43215.54+500</f>
        <v>101290.95000000001</v>
      </c>
      <c r="D41" s="209">
        <f t="shared" si="17"/>
        <v>101290.95000000001</v>
      </c>
      <c r="E41" s="209">
        <f t="shared" si="7"/>
        <v>100534.79842599999</v>
      </c>
      <c r="F41" s="190">
        <v>100534.79842599999</v>
      </c>
      <c r="G41" s="252">
        <f t="shared" si="15"/>
        <v>99.253485554237557</v>
      </c>
      <c r="H41" s="252">
        <f t="shared" si="16"/>
        <v>99.253485554237557</v>
      </c>
      <c r="I41" s="117"/>
      <c r="J41" s="117"/>
      <c r="K41" s="117"/>
      <c r="L41" s="117"/>
    </row>
    <row r="42" spans="1:13">
      <c r="A42" s="11" t="s">
        <v>107</v>
      </c>
      <c r="B42" s="12" t="s">
        <v>93</v>
      </c>
      <c r="C42" s="190">
        <f>13804.45+96.6+5343.6+282.79</f>
        <v>19527.440000000002</v>
      </c>
      <c r="D42" s="209">
        <f t="shared" si="17"/>
        <v>19527.440000000002</v>
      </c>
      <c r="E42" s="209">
        <f t="shared" si="7"/>
        <v>22745.920399999999</v>
      </c>
      <c r="F42" s="190">
        <v>22745.920399999999</v>
      </c>
      <c r="G42" s="252">
        <f t="shared" si="15"/>
        <v>116.48183479247662</v>
      </c>
      <c r="H42" s="252">
        <f t="shared" si="16"/>
        <v>116.48183479247662</v>
      </c>
      <c r="I42" s="117"/>
      <c r="J42" s="117"/>
      <c r="K42" s="117"/>
      <c r="L42" s="117"/>
    </row>
    <row r="43" spans="1:13">
      <c r="A43" s="11" t="s">
        <v>108</v>
      </c>
      <c r="B43" s="12" t="s">
        <v>109</v>
      </c>
      <c r="C43" s="190">
        <v>596.20000000000005</v>
      </c>
      <c r="D43" s="209">
        <f t="shared" si="17"/>
        <v>596.20000000000005</v>
      </c>
      <c r="E43" s="209">
        <f t="shared" si="7"/>
        <v>254.2</v>
      </c>
      <c r="F43" s="190">
        <v>254.2</v>
      </c>
      <c r="G43" s="252">
        <f t="shared" si="15"/>
        <v>42.636699094263662</v>
      </c>
      <c r="H43" s="252">
        <f t="shared" si="16"/>
        <v>42.636699094263662</v>
      </c>
      <c r="I43" s="117"/>
      <c r="J43" s="117"/>
      <c r="K43" s="117"/>
      <c r="L43" s="117"/>
    </row>
    <row r="44" spans="1:13" s="107" customFormat="1" ht="16.5">
      <c r="A44" s="105" t="s">
        <v>54</v>
      </c>
      <c r="B44" s="23" t="s">
        <v>304</v>
      </c>
      <c r="C44" s="194">
        <v>7137.95</v>
      </c>
      <c r="D44" s="211">
        <f t="shared" si="17"/>
        <v>7137.95</v>
      </c>
      <c r="E44" s="211"/>
      <c r="F44" s="194"/>
      <c r="G44" s="337"/>
      <c r="H44" s="337"/>
      <c r="I44" s="213"/>
      <c r="J44" s="213"/>
      <c r="K44" s="213"/>
      <c r="L44" s="213"/>
    </row>
    <row r="45" spans="1:13" ht="16.5">
      <c r="A45" s="105" t="s">
        <v>56</v>
      </c>
      <c r="B45" s="118" t="s">
        <v>136</v>
      </c>
      <c r="C45" s="190"/>
      <c r="D45" s="209"/>
      <c r="E45" s="190"/>
      <c r="F45" s="190"/>
      <c r="G45" s="252"/>
      <c r="H45" s="252"/>
      <c r="I45" s="117"/>
      <c r="J45" s="117"/>
      <c r="K45" s="117"/>
      <c r="L45" s="117"/>
    </row>
    <row r="46" spans="1:13" ht="16.5">
      <c r="A46" s="105" t="s">
        <v>58</v>
      </c>
      <c r="B46" s="118" t="s">
        <v>231</v>
      </c>
      <c r="C46" s="190"/>
      <c r="D46" s="209"/>
      <c r="E46" s="190"/>
      <c r="F46" s="190"/>
      <c r="G46" s="252"/>
      <c r="H46" s="252"/>
      <c r="I46" s="117"/>
      <c r="J46" s="117"/>
      <c r="K46" s="117"/>
      <c r="L46" s="117"/>
      <c r="M46" s="64"/>
    </row>
    <row r="47" spans="1:13" ht="16.5">
      <c r="A47" s="105" t="s">
        <v>233</v>
      </c>
      <c r="B47" s="118" t="s">
        <v>232</v>
      </c>
      <c r="C47" s="190"/>
      <c r="D47" s="209"/>
      <c r="E47" s="190"/>
      <c r="F47" s="190"/>
      <c r="G47" s="252"/>
      <c r="H47" s="252"/>
      <c r="I47" s="117"/>
      <c r="J47" s="117"/>
      <c r="K47" s="117"/>
      <c r="L47" s="117"/>
      <c r="M47" s="64"/>
    </row>
    <row r="48" spans="1:13" ht="16.5">
      <c r="A48" s="105" t="s">
        <v>250</v>
      </c>
      <c r="B48" s="118" t="s">
        <v>157</v>
      </c>
      <c r="C48" s="194">
        <v>7491</v>
      </c>
      <c r="D48" s="211">
        <f t="shared" ref="D48:D49" si="18">C48</f>
        <v>7491</v>
      </c>
      <c r="E48" s="211">
        <f t="shared" ref="E48:E49" si="19">F48</f>
        <v>23485.567665999999</v>
      </c>
      <c r="F48" s="194">
        <f>'01'!D16</f>
        <v>23485.567665999999</v>
      </c>
      <c r="G48" s="252"/>
      <c r="H48" s="252"/>
      <c r="I48" s="117"/>
      <c r="J48" s="117"/>
      <c r="K48" s="117"/>
      <c r="L48" s="117"/>
      <c r="M48" s="64"/>
    </row>
    <row r="49" spans="1:13" ht="16.5">
      <c r="A49" s="105" t="s">
        <v>303</v>
      </c>
      <c r="B49" s="118" t="s">
        <v>308</v>
      </c>
      <c r="C49" s="194">
        <v>652.80999999999995</v>
      </c>
      <c r="D49" s="211">
        <f t="shared" si="18"/>
        <v>652.80999999999995</v>
      </c>
      <c r="E49" s="209">
        <f t="shared" si="19"/>
        <v>0</v>
      </c>
      <c r="F49" s="194"/>
      <c r="G49" s="252"/>
      <c r="H49" s="252"/>
      <c r="I49" s="117"/>
      <c r="J49" s="117"/>
      <c r="K49" s="117"/>
      <c r="L49" s="117"/>
      <c r="M49" s="64"/>
    </row>
    <row r="50" spans="1:13" ht="33">
      <c r="A50" s="105" t="s">
        <v>305</v>
      </c>
      <c r="B50" s="120" t="s">
        <v>242</v>
      </c>
      <c r="C50" s="190"/>
      <c r="D50" s="209"/>
      <c r="E50" s="190"/>
      <c r="F50" s="190"/>
      <c r="G50" s="252"/>
      <c r="H50" s="252"/>
      <c r="I50" s="117"/>
      <c r="J50" s="117"/>
      <c r="K50" s="117"/>
      <c r="L50" s="117"/>
      <c r="M50" s="64"/>
    </row>
    <row r="51" spans="1:13" s="107" customFormat="1" ht="16.5">
      <c r="A51" s="105" t="s">
        <v>307</v>
      </c>
      <c r="B51" s="120" t="s">
        <v>306</v>
      </c>
      <c r="C51" s="194"/>
      <c r="D51" s="211">
        <v>332</v>
      </c>
      <c r="E51" s="209">
        <f t="shared" ref="E51" si="20">F51</f>
        <v>0</v>
      </c>
      <c r="F51" s="194"/>
      <c r="G51" s="252"/>
      <c r="H51" s="252"/>
      <c r="I51" s="213"/>
      <c r="J51" s="213"/>
      <c r="K51" s="213"/>
      <c r="L51" s="213"/>
      <c r="M51" s="214"/>
    </row>
    <row r="52" spans="1:13" ht="21" customHeight="1">
      <c r="A52" s="121" t="s">
        <v>1</v>
      </c>
      <c r="B52" s="122" t="s">
        <v>158</v>
      </c>
      <c r="C52" s="194">
        <f>C53+C54</f>
        <v>0</v>
      </c>
      <c r="D52" s="194"/>
      <c r="E52" s="194">
        <f t="shared" ref="E52:F52" si="21">E53+E54</f>
        <v>0</v>
      </c>
      <c r="F52" s="194">
        <f t="shared" si="21"/>
        <v>0</v>
      </c>
      <c r="G52" s="252"/>
      <c r="H52" s="252"/>
      <c r="I52" s="117"/>
      <c r="J52" s="117"/>
      <c r="K52" s="117"/>
      <c r="L52" s="117"/>
    </row>
    <row r="53" spans="1:13" ht="16.5">
      <c r="A53" s="123">
        <v>1</v>
      </c>
      <c r="B53" s="66" t="s">
        <v>68</v>
      </c>
      <c r="C53" s="190"/>
      <c r="D53" s="209"/>
      <c r="E53" s="190"/>
      <c r="F53" s="190"/>
      <c r="G53" s="252"/>
      <c r="H53" s="252"/>
      <c r="I53" s="117"/>
      <c r="J53" s="117"/>
      <c r="K53" s="117"/>
      <c r="L53" s="117"/>
    </row>
    <row r="54" spans="1:13" ht="16.5">
      <c r="A54" s="123">
        <v>2</v>
      </c>
      <c r="B54" s="66" t="s">
        <v>69</v>
      </c>
      <c r="C54" s="190"/>
      <c r="D54" s="209"/>
      <c r="E54" s="190"/>
      <c r="F54" s="190"/>
      <c r="G54" s="252"/>
      <c r="H54" s="252"/>
      <c r="I54" s="117"/>
      <c r="J54" s="117"/>
      <c r="K54" s="117"/>
      <c r="L54" s="117"/>
    </row>
    <row r="55" spans="1:13" ht="16.5">
      <c r="A55" s="124"/>
      <c r="B55" s="125" t="s">
        <v>159</v>
      </c>
      <c r="C55" s="190"/>
      <c r="D55" s="209"/>
      <c r="E55" s="190"/>
      <c r="F55" s="190"/>
      <c r="G55" s="252"/>
      <c r="H55" s="252"/>
      <c r="I55" s="117"/>
      <c r="J55" s="117"/>
      <c r="K55" s="117"/>
      <c r="L55" s="117"/>
    </row>
    <row r="56" spans="1:13" ht="16.5">
      <c r="A56" s="124"/>
      <c r="B56" s="125" t="s">
        <v>160</v>
      </c>
      <c r="C56" s="190"/>
      <c r="D56" s="209"/>
      <c r="E56" s="190"/>
      <c r="F56" s="190"/>
      <c r="G56" s="252"/>
      <c r="H56" s="252"/>
      <c r="I56" s="117"/>
      <c r="J56" s="117"/>
      <c r="K56" s="117"/>
      <c r="L56" s="117"/>
    </row>
    <row r="57" spans="1:13" ht="19.5" customHeight="1">
      <c r="A57" s="121" t="s">
        <v>65</v>
      </c>
      <c r="B57" s="126" t="s">
        <v>161</v>
      </c>
      <c r="C57" s="190"/>
      <c r="D57" s="209"/>
      <c r="E57" s="211">
        <f t="shared" ref="E57" si="22">F57</f>
        <v>0</v>
      </c>
      <c r="F57" s="194">
        <f>'01'!D15</f>
        <v>0</v>
      </c>
      <c r="G57" s="252"/>
      <c r="H57" s="252"/>
      <c r="I57" s="117"/>
      <c r="J57" s="117"/>
      <c r="K57" s="117"/>
      <c r="L57" s="117"/>
    </row>
    <row r="58" spans="1:13">
      <c r="A58" s="128"/>
      <c r="B58" s="129"/>
      <c r="C58" s="210"/>
      <c r="D58" s="210"/>
      <c r="E58" s="210"/>
      <c r="F58" s="210"/>
      <c r="G58" s="280"/>
      <c r="H58" s="280"/>
      <c r="I58" s="130"/>
      <c r="J58" s="130"/>
      <c r="K58" s="130"/>
      <c r="L58" s="130"/>
    </row>
    <row r="59" spans="1:13" ht="8.25" customHeight="1">
      <c r="B59" s="131"/>
    </row>
    <row r="60" spans="1:13" s="109" customFormat="1">
      <c r="A60" s="481" t="s">
        <v>1605</v>
      </c>
      <c r="B60" s="481"/>
      <c r="C60" s="481" t="s">
        <v>1604</v>
      </c>
      <c r="D60" s="481"/>
      <c r="E60" s="481"/>
      <c r="F60" s="481" t="s">
        <v>1604</v>
      </c>
      <c r="G60" s="481"/>
      <c r="H60" s="481"/>
      <c r="I60" s="218"/>
      <c r="J60" s="218"/>
    </row>
    <row r="61" spans="1:13" s="220" customFormat="1" ht="14">
      <c r="A61" s="495" t="s">
        <v>1536</v>
      </c>
      <c r="B61" s="495"/>
      <c r="C61" s="495" t="s">
        <v>1563</v>
      </c>
      <c r="D61" s="495"/>
      <c r="E61" s="495"/>
      <c r="F61" s="495" t="s">
        <v>309</v>
      </c>
      <c r="G61" s="495"/>
      <c r="H61" s="495"/>
      <c r="I61" s="219"/>
      <c r="J61" s="219"/>
      <c r="K61" s="219"/>
      <c r="L61" s="219"/>
      <c r="M61" s="219"/>
    </row>
    <row r="62" spans="1:13" s="133" customFormat="1">
      <c r="A62" s="496" t="s">
        <v>124</v>
      </c>
      <c r="B62" s="496"/>
      <c r="C62" s="496" t="s">
        <v>124</v>
      </c>
      <c r="D62" s="496"/>
      <c r="E62" s="496"/>
      <c r="F62" s="496" t="s">
        <v>124</v>
      </c>
      <c r="G62" s="496"/>
      <c r="H62" s="496"/>
      <c r="I62" s="132"/>
      <c r="J62" s="132"/>
      <c r="M62" s="108"/>
    </row>
    <row r="63" spans="1:13">
      <c r="B63" s="134"/>
    </row>
    <row r="64" spans="1:13">
      <c r="B64" s="135"/>
    </row>
    <row r="65" spans="2:8">
      <c r="B65" s="134"/>
    </row>
    <row r="66" spans="2:8" s="107" customFormat="1" ht="15">
      <c r="B66" s="362"/>
      <c r="C66" s="473" t="s">
        <v>279</v>
      </c>
      <c r="D66" s="473"/>
      <c r="E66" s="473"/>
      <c r="F66" s="473" t="s">
        <v>278</v>
      </c>
      <c r="G66" s="473"/>
      <c r="H66" s="473"/>
    </row>
    <row r="67" spans="2:8">
      <c r="B67" s="134"/>
    </row>
    <row r="68" spans="2:8">
      <c r="B68" s="134"/>
    </row>
  </sheetData>
  <mergeCells count="25">
    <mergeCell ref="C66:E66"/>
    <mergeCell ref="F66:H66"/>
    <mergeCell ref="G5:H5"/>
    <mergeCell ref="A61:B61"/>
    <mergeCell ref="C61:E61"/>
    <mergeCell ref="F61:H61"/>
    <mergeCell ref="A62:B62"/>
    <mergeCell ref="C62:E62"/>
    <mergeCell ref="F62:H62"/>
    <mergeCell ref="A2:H2"/>
    <mergeCell ref="A3:H3"/>
    <mergeCell ref="I5:L7"/>
    <mergeCell ref="A60:B60"/>
    <mergeCell ref="C60:E60"/>
    <mergeCell ref="F60:H60"/>
    <mergeCell ref="C5:D5"/>
    <mergeCell ref="E5:F5"/>
    <mergeCell ref="C6:C7"/>
    <mergeCell ref="D6:D7"/>
    <mergeCell ref="H6:H7"/>
    <mergeCell ref="G6:G7"/>
    <mergeCell ref="F6:F7"/>
    <mergeCell ref="E6:E7"/>
    <mergeCell ref="B5:B7"/>
    <mergeCell ref="A5:A7"/>
  </mergeCells>
  <printOptions horizontalCentered="1"/>
  <pageMargins left="0.47244094488188981" right="0.47244094488188981" top="0.43307086614173229" bottom="0.39370078740157483" header="0.31496062992125984" footer="0.31496062992125984"/>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36"/>
  <sheetViews>
    <sheetView view="pageBreakPreview" zoomScale="85" zoomScaleNormal="100" zoomScaleSheetLayoutView="85" workbookViewId="0">
      <selection activeCell="K10" sqref="K10"/>
    </sheetView>
  </sheetViews>
  <sheetFormatPr defaultColWidth="9" defaultRowHeight="15.5"/>
  <cols>
    <col min="1" max="1" width="5.5" style="429" customWidth="1"/>
    <col min="2" max="3" width="8" style="429" customWidth="1"/>
    <col min="4" max="5" width="5.5" style="429" customWidth="1"/>
    <col min="6" max="6" width="40.58203125" style="429" customWidth="1"/>
    <col min="7" max="7" width="16.5" style="429" customWidth="1"/>
    <col min="8" max="9" width="13.75" style="428" customWidth="1"/>
    <col min="10" max="10" width="15.75" style="428" customWidth="1"/>
    <col min="11" max="11" width="19.08203125" style="428" customWidth="1"/>
    <col min="12" max="12" width="16" style="428" bestFit="1" customWidth="1"/>
    <col min="13" max="13" width="14.33203125" style="428" customWidth="1"/>
    <col min="14" max="16384" width="9" style="428"/>
  </cols>
  <sheetData>
    <row r="1" spans="1:10">
      <c r="A1" s="424" t="s">
        <v>275</v>
      </c>
      <c r="B1" s="425"/>
      <c r="C1" s="425"/>
      <c r="D1" s="425"/>
      <c r="E1" s="425"/>
      <c r="F1" s="425"/>
      <c r="G1" s="425"/>
      <c r="H1" s="426"/>
      <c r="I1" s="426"/>
      <c r="J1" s="427" t="s">
        <v>266</v>
      </c>
    </row>
    <row r="2" spans="1:10">
      <c r="A2" s="500" t="s">
        <v>1310</v>
      </c>
      <c r="B2" s="500"/>
      <c r="C2" s="500"/>
      <c r="D2" s="500"/>
      <c r="E2" s="500"/>
      <c r="F2" s="500"/>
      <c r="G2" s="500"/>
      <c r="H2" s="500"/>
      <c r="I2" s="500"/>
      <c r="J2" s="500"/>
    </row>
    <row r="3" spans="1:10">
      <c r="A3" s="501" t="str">
        <f>'03'!A3:H3</f>
        <v>(Biểu kèm theo Quyết định số               /QD-UBND ngày        /        /2026 của UBND xã Bắc Sơn)</v>
      </c>
      <c r="B3" s="501"/>
      <c r="C3" s="501"/>
      <c r="D3" s="501"/>
      <c r="E3" s="501"/>
      <c r="F3" s="501"/>
      <c r="G3" s="501"/>
      <c r="H3" s="501"/>
      <c r="I3" s="501"/>
      <c r="J3" s="501"/>
    </row>
    <row r="4" spans="1:10">
      <c r="J4" s="430" t="s">
        <v>122</v>
      </c>
    </row>
    <row r="5" spans="1:10" s="433" customFormat="1" ht="30">
      <c r="A5" s="431" t="s">
        <v>151</v>
      </c>
      <c r="B5" s="431" t="s">
        <v>163</v>
      </c>
      <c r="C5" s="431"/>
      <c r="D5" s="431" t="s">
        <v>164</v>
      </c>
      <c r="E5" s="431" t="s">
        <v>165</v>
      </c>
      <c r="F5" s="431" t="s">
        <v>116</v>
      </c>
      <c r="G5" s="431" t="s">
        <v>110</v>
      </c>
      <c r="H5" s="432" t="s">
        <v>111</v>
      </c>
      <c r="I5" s="432" t="s">
        <v>1311</v>
      </c>
      <c r="J5" s="432" t="s">
        <v>166</v>
      </c>
    </row>
    <row r="6" spans="1:10" s="435" customFormat="1">
      <c r="A6" s="497" t="s">
        <v>224</v>
      </c>
      <c r="B6" s="498"/>
      <c r="C6" s="498"/>
      <c r="D6" s="498"/>
      <c r="E6" s="498"/>
      <c r="F6" s="498"/>
      <c r="G6" s="434" t="s">
        <v>1609</v>
      </c>
      <c r="H6" s="434" t="s">
        <v>1587</v>
      </c>
      <c r="I6" s="434" t="s">
        <v>1588</v>
      </c>
      <c r="J6" s="434" t="s">
        <v>1610</v>
      </c>
    </row>
    <row r="7" spans="1:10" s="435" customFormat="1">
      <c r="A7" s="436"/>
      <c r="B7" s="436" t="s">
        <v>14</v>
      </c>
      <c r="C7" s="436" t="s">
        <v>14</v>
      </c>
      <c r="D7" s="436" t="s">
        <v>14</v>
      </c>
      <c r="E7" s="436" t="s">
        <v>14</v>
      </c>
      <c r="F7" s="437" t="s">
        <v>1312</v>
      </c>
      <c r="G7" s="438" t="s">
        <v>1313</v>
      </c>
      <c r="H7" s="438" t="s">
        <v>1314</v>
      </c>
      <c r="I7" s="438" t="s">
        <v>1315</v>
      </c>
      <c r="J7" s="438" t="s">
        <v>1316</v>
      </c>
    </row>
    <row r="8" spans="1:10" s="435" customFormat="1">
      <c r="A8" s="436"/>
      <c r="B8" s="436" t="s">
        <v>1611</v>
      </c>
      <c r="C8" s="436" t="s">
        <v>14</v>
      </c>
      <c r="D8" s="436" t="s">
        <v>14</v>
      </c>
      <c r="E8" s="436" t="s">
        <v>14</v>
      </c>
      <c r="F8" s="437" t="s">
        <v>1317</v>
      </c>
      <c r="G8" s="438" t="s">
        <v>1318</v>
      </c>
      <c r="H8" s="438" t="s">
        <v>1319</v>
      </c>
      <c r="I8" s="438" t="s">
        <v>14</v>
      </c>
      <c r="J8" s="438" t="s">
        <v>1316</v>
      </c>
    </row>
    <row r="9" spans="1:10" s="435" customFormat="1">
      <c r="A9" s="436"/>
      <c r="B9" s="436" t="s">
        <v>14</v>
      </c>
      <c r="C9" s="436" t="s">
        <v>1612</v>
      </c>
      <c r="D9" s="436" t="s">
        <v>14</v>
      </c>
      <c r="E9" s="436" t="s">
        <v>14</v>
      </c>
      <c r="F9" s="437" t="s">
        <v>1320</v>
      </c>
      <c r="G9" s="438" t="s">
        <v>1316</v>
      </c>
      <c r="H9" s="438" t="s">
        <v>14</v>
      </c>
      <c r="I9" s="438" t="s">
        <v>14</v>
      </c>
      <c r="J9" s="438" t="s">
        <v>1316</v>
      </c>
    </row>
    <row r="10" spans="1:10" s="435" customFormat="1">
      <c r="A10" s="436"/>
      <c r="B10" s="436" t="s">
        <v>14</v>
      </c>
      <c r="C10" s="436" t="s">
        <v>14</v>
      </c>
      <c r="D10" s="436" t="s">
        <v>1321</v>
      </c>
      <c r="E10" s="436" t="s">
        <v>14</v>
      </c>
      <c r="F10" s="437" t="s">
        <v>35</v>
      </c>
      <c r="G10" s="438" t="s">
        <v>1316</v>
      </c>
      <c r="H10" s="438" t="s">
        <v>14</v>
      </c>
      <c r="I10" s="438" t="s">
        <v>14</v>
      </c>
      <c r="J10" s="438" t="s">
        <v>1316</v>
      </c>
    </row>
    <row r="11" spans="1:10" s="435" customFormat="1">
      <c r="A11" s="436"/>
      <c r="B11" s="436" t="s">
        <v>14</v>
      </c>
      <c r="C11" s="436" t="s">
        <v>14</v>
      </c>
      <c r="D11" s="436" t="s">
        <v>14</v>
      </c>
      <c r="E11" s="436" t="s">
        <v>1322</v>
      </c>
      <c r="F11" s="437" t="s">
        <v>1323</v>
      </c>
      <c r="G11" s="438" t="s">
        <v>1316</v>
      </c>
      <c r="H11" s="438" t="s">
        <v>14</v>
      </c>
      <c r="I11" s="438" t="s">
        <v>14</v>
      </c>
      <c r="J11" s="438" t="s">
        <v>1316</v>
      </c>
    </row>
    <row r="12" spans="1:10" s="435" customFormat="1">
      <c r="A12" s="436"/>
      <c r="B12" s="436" t="s">
        <v>14</v>
      </c>
      <c r="C12" s="436" t="s">
        <v>1613</v>
      </c>
      <c r="D12" s="436" t="s">
        <v>14</v>
      </c>
      <c r="E12" s="436" t="s">
        <v>14</v>
      </c>
      <c r="F12" s="437" t="s">
        <v>1324</v>
      </c>
      <c r="G12" s="438" t="s">
        <v>1319</v>
      </c>
      <c r="H12" s="438" t="s">
        <v>1319</v>
      </c>
      <c r="I12" s="438" t="s">
        <v>14</v>
      </c>
      <c r="J12" s="438" t="s">
        <v>14</v>
      </c>
    </row>
    <row r="13" spans="1:10" s="435" customFormat="1" ht="31">
      <c r="A13" s="436"/>
      <c r="B13" s="436" t="s">
        <v>14</v>
      </c>
      <c r="C13" s="436" t="s">
        <v>14</v>
      </c>
      <c r="D13" s="436" t="s">
        <v>1325</v>
      </c>
      <c r="E13" s="436" t="s">
        <v>14</v>
      </c>
      <c r="F13" s="437" t="s">
        <v>1326</v>
      </c>
      <c r="G13" s="438" t="s">
        <v>1327</v>
      </c>
      <c r="H13" s="438" t="s">
        <v>1327</v>
      </c>
      <c r="I13" s="438" t="s">
        <v>14</v>
      </c>
      <c r="J13" s="438" t="s">
        <v>14</v>
      </c>
    </row>
    <row r="14" spans="1:10" s="435" customFormat="1">
      <c r="A14" s="436"/>
      <c r="B14" s="436" t="s">
        <v>14</v>
      </c>
      <c r="C14" s="436" t="s">
        <v>14</v>
      </c>
      <c r="D14" s="436" t="s">
        <v>14</v>
      </c>
      <c r="E14" s="436" t="s">
        <v>1328</v>
      </c>
      <c r="F14" s="437" t="s">
        <v>1329</v>
      </c>
      <c r="G14" s="438" t="s">
        <v>1327</v>
      </c>
      <c r="H14" s="438" t="s">
        <v>1327</v>
      </c>
      <c r="I14" s="438" t="s">
        <v>14</v>
      </c>
      <c r="J14" s="438" t="s">
        <v>14</v>
      </c>
    </row>
    <row r="15" spans="1:10" s="435" customFormat="1" ht="31">
      <c r="A15" s="436"/>
      <c r="B15" s="436" t="s">
        <v>14</v>
      </c>
      <c r="C15" s="436" t="s">
        <v>14</v>
      </c>
      <c r="D15" s="436" t="s">
        <v>1330</v>
      </c>
      <c r="E15" s="436" t="s">
        <v>14</v>
      </c>
      <c r="F15" s="437" t="s">
        <v>1331</v>
      </c>
      <c r="G15" s="438" t="s">
        <v>1332</v>
      </c>
      <c r="H15" s="438" t="s">
        <v>1332</v>
      </c>
      <c r="I15" s="438" t="s">
        <v>14</v>
      </c>
      <c r="J15" s="438" t="s">
        <v>14</v>
      </c>
    </row>
    <row r="16" spans="1:10" s="435" customFormat="1">
      <c r="A16" s="436"/>
      <c r="B16" s="436" t="s">
        <v>14</v>
      </c>
      <c r="C16" s="436" t="s">
        <v>14</v>
      </c>
      <c r="D16" s="436" t="s">
        <v>14</v>
      </c>
      <c r="E16" s="436" t="s">
        <v>1333</v>
      </c>
      <c r="F16" s="437" t="s">
        <v>1334</v>
      </c>
      <c r="G16" s="438" t="s">
        <v>1332</v>
      </c>
      <c r="H16" s="438" t="s">
        <v>1332</v>
      </c>
      <c r="I16" s="438" t="s">
        <v>14</v>
      </c>
      <c r="J16" s="438" t="s">
        <v>14</v>
      </c>
    </row>
    <row r="17" spans="1:10" s="435" customFormat="1">
      <c r="A17" s="436"/>
      <c r="B17" s="436" t="s">
        <v>1614</v>
      </c>
      <c r="C17" s="436" t="s">
        <v>14</v>
      </c>
      <c r="D17" s="436" t="s">
        <v>14</v>
      </c>
      <c r="E17" s="436" t="s">
        <v>14</v>
      </c>
      <c r="F17" s="437" t="s">
        <v>1335</v>
      </c>
      <c r="G17" s="438" t="s">
        <v>1336</v>
      </c>
      <c r="H17" s="438" t="s">
        <v>1337</v>
      </c>
      <c r="I17" s="438" t="s">
        <v>1315</v>
      </c>
      <c r="J17" s="438" t="s">
        <v>14</v>
      </c>
    </row>
    <row r="18" spans="1:10" s="435" customFormat="1">
      <c r="A18" s="436"/>
      <c r="B18" s="436" t="s">
        <v>14</v>
      </c>
      <c r="C18" s="436" t="s">
        <v>1615</v>
      </c>
      <c r="D18" s="436" t="s">
        <v>14</v>
      </c>
      <c r="E18" s="436" t="s">
        <v>14</v>
      </c>
      <c r="F18" s="437" t="s">
        <v>1338</v>
      </c>
      <c r="G18" s="438" t="s">
        <v>1315</v>
      </c>
      <c r="H18" s="438" t="s">
        <v>14</v>
      </c>
      <c r="I18" s="438" t="s">
        <v>1315</v>
      </c>
      <c r="J18" s="438" t="s">
        <v>14</v>
      </c>
    </row>
    <row r="19" spans="1:10" s="435" customFormat="1">
      <c r="A19" s="436"/>
      <c r="B19" s="436" t="s">
        <v>14</v>
      </c>
      <c r="C19" s="436" t="s">
        <v>14</v>
      </c>
      <c r="D19" s="436" t="s">
        <v>1339</v>
      </c>
      <c r="E19" s="436" t="s">
        <v>14</v>
      </c>
      <c r="F19" s="437" t="s">
        <v>1340</v>
      </c>
      <c r="G19" s="438" t="s">
        <v>1315</v>
      </c>
      <c r="H19" s="438" t="s">
        <v>14</v>
      </c>
      <c r="I19" s="438" t="s">
        <v>1315</v>
      </c>
      <c r="J19" s="438" t="s">
        <v>14</v>
      </c>
    </row>
    <row r="20" spans="1:10" s="435" customFormat="1">
      <c r="A20" s="436"/>
      <c r="B20" s="436" t="s">
        <v>14</v>
      </c>
      <c r="C20" s="436" t="s">
        <v>14</v>
      </c>
      <c r="D20" s="436" t="s">
        <v>14</v>
      </c>
      <c r="E20" s="436" t="s">
        <v>1341</v>
      </c>
      <c r="F20" s="437" t="s">
        <v>1342</v>
      </c>
      <c r="G20" s="438" t="s">
        <v>1315</v>
      </c>
      <c r="H20" s="438" t="s">
        <v>14</v>
      </c>
      <c r="I20" s="438" t="s">
        <v>1315</v>
      </c>
      <c r="J20" s="438" t="s">
        <v>14</v>
      </c>
    </row>
    <row r="21" spans="1:10" s="435" customFormat="1">
      <c r="A21" s="436"/>
      <c r="B21" s="436" t="s">
        <v>14</v>
      </c>
      <c r="C21" s="436" t="s">
        <v>1616</v>
      </c>
      <c r="D21" s="436" t="s">
        <v>14</v>
      </c>
      <c r="E21" s="436" t="s">
        <v>14</v>
      </c>
      <c r="F21" s="437" t="s">
        <v>1343</v>
      </c>
      <c r="G21" s="438" t="s">
        <v>1337</v>
      </c>
      <c r="H21" s="438" t="s">
        <v>1337</v>
      </c>
      <c r="I21" s="438" t="s">
        <v>14</v>
      </c>
      <c r="J21" s="438" t="s">
        <v>14</v>
      </c>
    </row>
    <row r="22" spans="1:10" s="435" customFormat="1">
      <c r="A22" s="436"/>
      <c r="B22" s="436" t="s">
        <v>14</v>
      </c>
      <c r="C22" s="436" t="s">
        <v>14</v>
      </c>
      <c r="D22" s="436" t="s">
        <v>1344</v>
      </c>
      <c r="E22" s="436" t="s">
        <v>14</v>
      </c>
      <c r="F22" s="437" t="s">
        <v>1345</v>
      </c>
      <c r="G22" s="438" t="s">
        <v>1337</v>
      </c>
      <c r="H22" s="438" t="s">
        <v>1337</v>
      </c>
      <c r="I22" s="438" t="s">
        <v>14</v>
      </c>
      <c r="J22" s="438" t="s">
        <v>14</v>
      </c>
    </row>
    <row r="23" spans="1:10" s="435" customFormat="1">
      <c r="A23" s="436"/>
      <c r="B23" s="436" t="s">
        <v>14</v>
      </c>
      <c r="C23" s="436" t="s">
        <v>14</v>
      </c>
      <c r="D23" s="436" t="s">
        <v>14</v>
      </c>
      <c r="E23" s="436" t="s">
        <v>1346</v>
      </c>
      <c r="F23" s="437" t="s">
        <v>1347</v>
      </c>
      <c r="G23" s="438" t="s">
        <v>1337</v>
      </c>
      <c r="H23" s="438" t="s">
        <v>1337</v>
      </c>
      <c r="I23" s="438" t="s">
        <v>14</v>
      </c>
      <c r="J23" s="438" t="s">
        <v>14</v>
      </c>
    </row>
    <row r="24" spans="1:10" s="435" customFormat="1">
      <c r="A24" s="436"/>
      <c r="B24" s="436" t="s">
        <v>14</v>
      </c>
      <c r="C24" s="436" t="s">
        <v>14</v>
      </c>
      <c r="D24" s="436" t="s">
        <v>14</v>
      </c>
      <c r="E24" s="436" t="s">
        <v>14</v>
      </c>
      <c r="F24" s="437" t="s">
        <v>1348</v>
      </c>
      <c r="G24" s="438" t="s">
        <v>1349</v>
      </c>
      <c r="H24" s="438" t="s">
        <v>14</v>
      </c>
      <c r="I24" s="438" t="s">
        <v>1350</v>
      </c>
      <c r="J24" s="438" t="s">
        <v>1351</v>
      </c>
    </row>
    <row r="25" spans="1:10" s="435" customFormat="1">
      <c r="A25" s="436"/>
      <c r="B25" s="436" t="s">
        <v>1611</v>
      </c>
      <c r="C25" s="436" t="s">
        <v>14</v>
      </c>
      <c r="D25" s="436" t="s">
        <v>14</v>
      </c>
      <c r="E25" s="436" t="s">
        <v>14</v>
      </c>
      <c r="F25" s="437" t="s">
        <v>1317</v>
      </c>
      <c r="G25" s="438" t="s">
        <v>1352</v>
      </c>
      <c r="H25" s="438" t="s">
        <v>14</v>
      </c>
      <c r="I25" s="438" t="s">
        <v>1353</v>
      </c>
      <c r="J25" s="438" t="s">
        <v>1351</v>
      </c>
    </row>
    <row r="26" spans="1:10" s="435" customFormat="1">
      <c r="A26" s="436"/>
      <c r="B26" s="436" t="s">
        <v>14</v>
      </c>
      <c r="C26" s="436" t="s">
        <v>1617</v>
      </c>
      <c r="D26" s="436" t="s">
        <v>14</v>
      </c>
      <c r="E26" s="436" t="s">
        <v>14</v>
      </c>
      <c r="F26" s="437" t="s">
        <v>1354</v>
      </c>
      <c r="G26" s="438" t="s">
        <v>1355</v>
      </c>
      <c r="H26" s="438" t="s">
        <v>14</v>
      </c>
      <c r="I26" s="438" t="s">
        <v>1355</v>
      </c>
      <c r="J26" s="438" t="s">
        <v>14</v>
      </c>
    </row>
    <row r="27" spans="1:10" s="435" customFormat="1">
      <c r="A27" s="436"/>
      <c r="B27" s="436" t="s">
        <v>14</v>
      </c>
      <c r="C27" s="436" t="s">
        <v>14</v>
      </c>
      <c r="D27" s="436" t="s">
        <v>1356</v>
      </c>
      <c r="E27" s="436" t="s">
        <v>14</v>
      </c>
      <c r="F27" s="437" t="s">
        <v>1357</v>
      </c>
      <c r="G27" s="438" t="s">
        <v>1355</v>
      </c>
      <c r="H27" s="438" t="s">
        <v>14</v>
      </c>
      <c r="I27" s="438" t="s">
        <v>1355</v>
      </c>
      <c r="J27" s="438" t="s">
        <v>14</v>
      </c>
    </row>
    <row r="28" spans="1:10" s="435" customFormat="1" ht="46.5">
      <c r="A28" s="436"/>
      <c r="B28" s="436" t="s">
        <v>14</v>
      </c>
      <c r="C28" s="436" t="s">
        <v>14</v>
      </c>
      <c r="D28" s="436" t="s">
        <v>14</v>
      </c>
      <c r="E28" s="436" t="s">
        <v>1358</v>
      </c>
      <c r="F28" s="437" t="s">
        <v>1359</v>
      </c>
      <c r="G28" s="438" t="s">
        <v>1355</v>
      </c>
      <c r="H28" s="438" t="s">
        <v>14</v>
      </c>
      <c r="I28" s="438" t="s">
        <v>1355</v>
      </c>
      <c r="J28" s="438" t="s">
        <v>14</v>
      </c>
    </row>
    <row r="29" spans="1:10" s="435" customFormat="1">
      <c r="A29" s="436"/>
      <c r="B29" s="436" t="s">
        <v>14</v>
      </c>
      <c r="C29" s="436" t="s">
        <v>1612</v>
      </c>
      <c r="D29" s="436" t="s">
        <v>14</v>
      </c>
      <c r="E29" s="436" t="s">
        <v>14</v>
      </c>
      <c r="F29" s="437" t="s">
        <v>1320</v>
      </c>
      <c r="G29" s="438" t="s">
        <v>1351</v>
      </c>
      <c r="H29" s="438" t="s">
        <v>14</v>
      </c>
      <c r="I29" s="438" t="s">
        <v>14</v>
      </c>
      <c r="J29" s="438" t="s">
        <v>1351</v>
      </c>
    </row>
    <row r="30" spans="1:10" s="435" customFormat="1">
      <c r="A30" s="436"/>
      <c r="B30" s="436" t="s">
        <v>14</v>
      </c>
      <c r="C30" s="436" t="s">
        <v>14</v>
      </c>
      <c r="D30" s="436" t="s">
        <v>1321</v>
      </c>
      <c r="E30" s="436" t="s">
        <v>14</v>
      </c>
      <c r="F30" s="437" t="s">
        <v>35</v>
      </c>
      <c r="G30" s="438" t="s">
        <v>1351</v>
      </c>
      <c r="H30" s="438" t="s">
        <v>14</v>
      </c>
      <c r="I30" s="438" t="s">
        <v>14</v>
      </c>
      <c r="J30" s="438" t="s">
        <v>1351</v>
      </c>
    </row>
    <row r="31" spans="1:10" s="435" customFormat="1">
      <c r="A31" s="436"/>
      <c r="B31" s="436" t="s">
        <v>14</v>
      </c>
      <c r="C31" s="436" t="s">
        <v>14</v>
      </c>
      <c r="D31" s="436" t="s">
        <v>14</v>
      </c>
      <c r="E31" s="436" t="s">
        <v>1360</v>
      </c>
      <c r="F31" s="437" t="s">
        <v>1361</v>
      </c>
      <c r="G31" s="438" t="s">
        <v>1362</v>
      </c>
      <c r="H31" s="438" t="s">
        <v>14</v>
      </c>
      <c r="I31" s="438" t="s">
        <v>14</v>
      </c>
      <c r="J31" s="438" t="s">
        <v>1362</v>
      </c>
    </row>
    <row r="32" spans="1:10" s="435" customFormat="1">
      <c r="A32" s="436"/>
      <c r="B32" s="436" t="s">
        <v>14</v>
      </c>
      <c r="C32" s="436" t="s">
        <v>14</v>
      </c>
      <c r="D32" s="436" t="s">
        <v>14</v>
      </c>
      <c r="E32" s="436" t="s">
        <v>1322</v>
      </c>
      <c r="F32" s="437" t="s">
        <v>1323</v>
      </c>
      <c r="G32" s="438" t="s">
        <v>1363</v>
      </c>
      <c r="H32" s="438" t="s">
        <v>14</v>
      </c>
      <c r="I32" s="438" t="s">
        <v>14</v>
      </c>
      <c r="J32" s="438" t="s">
        <v>1363</v>
      </c>
    </row>
    <row r="33" spans="1:10" s="435" customFormat="1" ht="31">
      <c r="A33" s="436"/>
      <c r="B33" s="436" t="s">
        <v>14</v>
      </c>
      <c r="C33" s="436" t="s">
        <v>1618</v>
      </c>
      <c r="D33" s="436" t="s">
        <v>14</v>
      </c>
      <c r="E33" s="436" t="s">
        <v>14</v>
      </c>
      <c r="F33" s="437" t="s">
        <v>1364</v>
      </c>
      <c r="G33" s="438" t="s">
        <v>1365</v>
      </c>
      <c r="H33" s="438" t="s">
        <v>14</v>
      </c>
      <c r="I33" s="438" t="s">
        <v>1365</v>
      </c>
      <c r="J33" s="438" t="s">
        <v>14</v>
      </c>
    </row>
    <row r="34" spans="1:10" s="435" customFormat="1">
      <c r="A34" s="436"/>
      <c r="B34" s="436" t="s">
        <v>14</v>
      </c>
      <c r="C34" s="436" t="s">
        <v>14</v>
      </c>
      <c r="D34" s="436" t="s">
        <v>1366</v>
      </c>
      <c r="E34" s="436" t="s">
        <v>14</v>
      </c>
      <c r="F34" s="437" t="s">
        <v>1367</v>
      </c>
      <c r="G34" s="438" t="s">
        <v>1365</v>
      </c>
      <c r="H34" s="438" t="s">
        <v>14</v>
      </c>
      <c r="I34" s="438" t="s">
        <v>1365</v>
      </c>
      <c r="J34" s="438" t="s">
        <v>14</v>
      </c>
    </row>
    <row r="35" spans="1:10" s="435" customFormat="1" ht="46.5">
      <c r="A35" s="436"/>
      <c r="B35" s="436" t="s">
        <v>14</v>
      </c>
      <c r="C35" s="436" t="s">
        <v>14</v>
      </c>
      <c r="D35" s="436" t="s">
        <v>14</v>
      </c>
      <c r="E35" s="436" t="s">
        <v>1368</v>
      </c>
      <c r="F35" s="437" t="s">
        <v>1369</v>
      </c>
      <c r="G35" s="438" t="s">
        <v>1365</v>
      </c>
      <c r="H35" s="438" t="s">
        <v>14</v>
      </c>
      <c r="I35" s="438" t="s">
        <v>1365</v>
      </c>
      <c r="J35" s="438" t="s">
        <v>14</v>
      </c>
    </row>
    <row r="36" spans="1:10" s="435" customFormat="1">
      <c r="A36" s="436"/>
      <c r="B36" s="436" t="s">
        <v>1614</v>
      </c>
      <c r="C36" s="436" t="s">
        <v>14</v>
      </c>
      <c r="D36" s="436" t="s">
        <v>14</v>
      </c>
      <c r="E36" s="436" t="s">
        <v>14</v>
      </c>
      <c r="F36" s="437" t="s">
        <v>1335</v>
      </c>
      <c r="G36" s="438" t="s">
        <v>1370</v>
      </c>
      <c r="H36" s="438" t="s">
        <v>14</v>
      </c>
      <c r="I36" s="438" t="s">
        <v>1370</v>
      </c>
      <c r="J36" s="438" t="s">
        <v>14</v>
      </c>
    </row>
    <row r="37" spans="1:10" s="435" customFormat="1">
      <c r="A37" s="436"/>
      <c r="B37" s="436" t="s">
        <v>14</v>
      </c>
      <c r="C37" s="436" t="s">
        <v>1615</v>
      </c>
      <c r="D37" s="436" t="s">
        <v>14</v>
      </c>
      <c r="E37" s="436" t="s">
        <v>14</v>
      </c>
      <c r="F37" s="437" t="s">
        <v>1338</v>
      </c>
      <c r="G37" s="438" t="s">
        <v>1370</v>
      </c>
      <c r="H37" s="438" t="s">
        <v>14</v>
      </c>
      <c r="I37" s="438" t="s">
        <v>1370</v>
      </c>
      <c r="J37" s="438" t="s">
        <v>14</v>
      </c>
    </row>
    <row r="38" spans="1:10" s="435" customFormat="1">
      <c r="A38" s="436"/>
      <c r="B38" s="436" t="s">
        <v>14</v>
      </c>
      <c r="C38" s="436" t="s">
        <v>14</v>
      </c>
      <c r="D38" s="436" t="s">
        <v>1339</v>
      </c>
      <c r="E38" s="436" t="s">
        <v>14</v>
      </c>
      <c r="F38" s="437" t="s">
        <v>1340</v>
      </c>
      <c r="G38" s="438" t="s">
        <v>1370</v>
      </c>
      <c r="H38" s="438" t="s">
        <v>14</v>
      </c>
      <c r="I38" s="438" t="s">
        <v>1370</v>
      </c>
      <c r="J38" s="438" t="s">
        <v>14</v>
      </c>
    </row>
    <row r="39" spans="1:10" s="435" customFormat="1">
      <c r="A39" s="436"/>
      <c r="B39" s="436" t="s">
        <v>14</v>
      </c>
      <c r="C39" s="436" t="s">
        <v>14</v>
      </c>
      <c r="D39" s="436" t="s">
        <v>14</v>
      </c>
      <c r="E39" s="436" t="s">
        <v>1341</v>
      </c>
      <c r="F39" s="437" t="s">
        <v>1342</v>
      </c>
      <c r="G39" s="438" t="s">
        <v>1370</v>
      </c>
      <c r="H39" s="438" t="s">
        <v>14</v>
      </c>
      <c r="I39" s="438" t="s">
        <v>1370</v>
      </c>
      <c r="J39" s="438" t="s">
        <v>14</v>
      </c>
    </row>
    <row r="40" spans="1:10" s="435" customFormat="1">
      <c r="A40" s="436"/>
      <c r="B40" s="436" t="s">
        <v>14</v>
      </c>
      <c r="C40" s="436" t="s">
        <v>14</v>
      </c>
      <c r="D40" s="436" t="s">
        <v>14</v>
      </c>
      <c r="E40" s="436" t="s">
        <v>14</v>
      </c>
      <c r="F40" s="437" t="s">
        <v>1371</v>
      </c>
      <c r="G40" s="438" t="s">
        <v>1372</v>
      </c>
      <c r="H40" s="438" t="s">
        <v>14</v>
      </c>
      <c r="I40" s="438" t="s">
        <v>1373</v>
      </c>
      <c r="J40" s="438" t="s">
        <v>1374</v>
      </c>
    </row>
    <row r="41" spans="1:10" s="435" customFormat="1">
      <c r="A41" s="436"/>
      <c r="B41" s="436" t="s">
        <v>1611</v>
      </c>
      <c r="C41" s="436" t="s">
        <v>14</v>
      </c>
      <c r="D41" s="436" t="s">
        <v>14</v>
      </c>
      <c r="E41" s="436" t="s">
        <v>14</v>
      </c>
      <c r="F41" s="437" t="s">
        <v>1317</v>
      </c>
      <c r="G41" s="438" t="s">
        <v>1375</v>
      </c>
      <c r="H41" s="438" t="s">
        <v>14</v>
      </c>
      <c r="I41" s="438" t="s">
        <v>1376</v>
      </c>
      <c r="J41" s="438" t="s">
        <v>1374</v>
      </c>
    </row>
    <row r="42" spans="1:10" s="435" customFormat="1">
      <c r="A42" s="436"/>
      <c r="B42" s="436" t="s">
        <v>14</v>
      </c>
      <c r="C42" s="436" t="s">
        <v>1617</v>
      </c>
      <c r="D42" s="436" t="s">
        <v>14</v>
      </c>
      <c r="E42" s="436" t="s">
        <v>14</v>
      </c>
      <c r="F42" s="437" t="s">
        <v>1354</v>
      </c>
      <c r="G42" s="438" t="s">
        <v>1376</v>
      </c>
      <c r="H42" s="438" t="s">
        <v>14</v>
      </c>
      <c r="I42" s="438" t="s">
        <v>1376</v>
      </c>
      <c r="J42" s="438" t="s">
        <v>14</v>
      </c>
    </row>
    <row r="43" spans="1:10" s="435" customFormat="1">
      <c r="A43" s="436"/>
      <c r="B43" s="436" t="s">
        <v>14</v>
      </c>
      <c r="C43" s="436" t="s">
        <v>14</v>
      </c>
      <c r="D43" s="436" t="s">
        <v>1377</v>
      </c>
      <c r="E43" s="436" t="s">
        <v>14</v>
      </c>
      <c r="F43" s="437" t="s">
        <v>37</v>
      </c>
      <c r="G43" s="438" t="s">
        <v>1376</v>
      </c>
      <c r="H43" s="438" t="s">
        <v>14</v>
      </c>
      <c r="I43" s="438" t="s">
        <v>1376</v>
      </c>
      <c r="J43" s="438" t="s">
        <v>14</v>
      </c>
    </row>
    <row r="44" spans="1:10" s="435" customFormat="1">
      <c r="A44" s="436"/>
      <c r="B44" s="436" t="s">
        <v>14</v>
      </c>
      <c r="C44" s="436" t="s">
        <v>14</v>
      </c>
      <c r="D44" s="436" t="s">
        <v>14</v>
      </c>
      <c r="E44" s="436" t="s">
        <v>1378</v>
      </c>
      <c r="F44" s="437" t="s">
        <v>1379</v>
      </c>
      <c r="G44" s="438" t="s">
        <v>1380</v>
      </c>
      <c r="H44" s="438" t="s">
        <v>14</v>
      </c>
      <c r="I44" s="438" t="s">
        <v>1380</v>
      </c>
      <c r="J44" s="438" t="s">
        <v>14</v>
      </c>
    </row>
    <row r="45" spans="1:10" s="435" customFormat="1" ht="31">
      <c r="A45" s="436"/>
      <c r="B45" s="436" t="s">
        <v>14</v>
      </c>
      <c r="C45" s="436" t="s">
        <v>14</v>
      </c>
      <c r="D45" s="436" t="s">
        <v>14</v>
      </c>
      <c r="E45" s="436" t="s">
        <v>1381</v>
      </c>
      <c r="F45" s="437" t="s">
        <v>1382</v>
      </c>
      <c r="G45" s="438" t="s">
        <v>1383</v>
      </c>
      <c r="H45" s="438" t="s">
        <v>14</v>
      </c>
      <c r="I45" s="438" t="s">
        <v>1383</v>
      </c>
      <c r="J45" s="438" t="s">
        <v>14</v>
      </c>
    </row>
    <row r="46" spans="1:10" s="435" customFormat="1" ht="31">
      <c r="A46" s="436"/>
      <c r="B46" s="436" t="s">
        <v>14</v>
      </c>
      <c r="C46" s="436" t="s">
        <v>14</v>
      </c>
      <c r="D46" s="436" t="s">
        <v>14</v>
      </c>
      <c r="E46" s="436" t="s">
        <v>1384</v>
      </c>
      <c r="F46" s="437" t="s">
        <v>1385</v>
      </c>
      <c r="G46" s="438" t="s">
        <v>1386</v>
      </c>
      <c r="H46" s="438" t="s">
        <v>14</v>
      </c>
      <c r="I46" s="438" t="s">
        <v>1386</v>
      </c>
      <c r="J46" s="438" t="s">
        <v>14</v>
      </c>
    </row>
    <row r="47" spans="1:10" s="435" customFormat="1">
      <c r="A47" s="436"/>
      <c r="B47" s="436" t="s">
        <v>14</v>
      </c>
      <c r="C47" s="436" t="s">
        <v>14</v>
      </c>
      <c r="D47" s="436" t="s">
        <v>14</v>
      </c>
      <c r="E47" s="436" t="s">
        <v>1387</v>
      </c>
      <c r="F47" s="437" t="s">
        <v>1388</v>
      </c>
      <c r="G47" s="438" t="s">
        <v>1389</v>
      </c>
      <c r="H47" s="438" t="s">
        <v>14</v>
      </c>
      <c r="I47" s="438" t="s">
        <v>1389</v>
      </c>
      <c r="J47" s="438" t="s">
        <v>14</v>
      </c>
    </row>
    <row r="48" spans="1:10" s="435" customFormat="1">
      <c r="A48" s="436"/>
      <c r="B48" s="436" t="s">
        <v>14</v>
      </c>
      <c r="C48" s="436" t="s">
        <v>1612</v>
      </c>
      <c r="D48" s="436" t="s">
        <v>14</v>
      </c>
      <c r="E48" s="436" t="s">
        <v>14</v>
      </c>
      <c r="F48" s="437" t="s">
        <v>1320</v>
      </c>
      <c r="G48" s="438" t="s">
        <v>1374</v>
      </c>
      <c r="H48" s="438" t="s">
        <v>14</v>
      </c>
      <c r="I48" s="438" t="s">
        <v>14</v>
      </c>
      <c r="J48" s="438" t="s">
        <v>1374</v>
      </c>
    </row>
    <row r="49" spans="1:10" s="435" customFormat="1">
      <c r="A49" s="436"/>
      <c r="B49" s="436" t="s">
        <v>14</v>
      </c>
      <c r="C49" s="436" t="s">
        <v>14</v>
      </c>
      <c r="D49" s="436" t="s">
        <v>1321</v>
      </c>
      <c r="E49" s="436" t="s">
        <v>14</v>
      </c>
      <c r="F49" s="437" t="s">
        <v>35</v>
      </c>
      <c r="G49" s="438" t="s">
        <v>1374</v>
      </c>
      <c r="H49" s="438" t="s">
        <v>14</v>
      </c>
      <c r="I49" s="438" t="s">
        <v>14</v>
      </c>
      <c r="J49" s="438" t="s">
        <v>1374</v>
      </c>
    </row>
    <row r="50" spans="1:10" s="435" customFormat="1">
      <c r="A50" s="436"/>
      <c r="B50" s="436" t="s">
        <v>14</v>
      </c>
      <c r="C50" s="436" t="s">
        <v>14</v>
      </c>
      <c r="D50" s="436" t="s">
        <v>14</v>
      </c>
      <c r="E50" s="436" t="s">
        <v>1322</v>
      </c>
      <c r="F50" s="437" t="s">
        <v>1323</v>
      </c>
      <c r="G50" s="438" t="s">
        <v>1374</v>
      </c>
      <c r="H50" s="438" t="s">
        <v>14</v>
      </c>
      <c r="I50" s="438" t="s">
        <v>14</v>
      </c>
      <c r="J50" s="438" t="s">
        <v>1374</v>
      </c>
    </row>
    <row r="51" spans="1:10" s="435" customFormat="1">
      <c r="A51" s="436"/>
      <c r="B51" s="436" t="s">
        <v>1614</v>
      </c>
      <c r="C51" s="436" t="s">
        <v>14</v>
      </c>
      <c r="D51" s="436" t="s">
        <v>14</v>
      </c>
      <c r="E51" s="436" t="s">
        <v>14</v>
      </c>
      <c r="F51" s="437" t="s">
        <v>1335</v>
      </c>
      <c r="G51" s="438" t="s">
        <v>1390</v>
      </c>
      <c r="H51" s="438" t="s">
        <v>14</v>
      </c>
      <c r="I51" s="438" t="s">
        <v>1390</v>
      </c>
      <c r="J51" s="438" t="s">
        <v>14</v>
      </c>
    </row>
    <row r="52" spans="1:10" s="435" customFormat="1">
      <c r="A52" s="436"/>
      <c r="B52" s="436" t="s">
        <v>14</v>
      </c>
      <c r="C52" s="436" t="s">
        <v>1619</v>
      </c>
      <c r="D52" s="436" t="s">
        <v>14</v>
      </c>
      <c r="E52" s="436" t="s">
        <v>14</v>
      </c>
      <c r="F52" s="437" t="s">
        <v>1391</v>
      </c>
      <c r="G52" s="438" t="s">
        <v>1390</v>
      </c>
      <c r="H52" s="438" t="s">
        <v>14</v>
      </c>
      <c r="I52" s="438" t="s">
        <v>1390</v>
      </c>
      <c r="J52" s="438" t="s">
        <v>14</v>
      </c>
    </row>
    <row r="53" spans="1:10" s="435" customFormat="1">
      <c r="A53" s="436"/>
      <c r="B53" s="436" t="s">
        <v>14</v>
      </c>
      <c r="C53" s="436" t="s">
        <v>14</v>
      </c>
      <c r="D53" s="436" t="s">
        <v>1392</v>
      </c>
      <c r="E53" s="436" t="s">
        <v>14</v>
      </c>
      <c r="F53" s="437" t="s">
        <v>1391</v>
      </c>
      <c r="G53" s="438" t="s">
        <v>1390</v>
      </c>
      <c r="H53" s="438" t="s">
        <v>14</v>
      </c>
      <c r="I53" s="438" t="s">
        <v>1390</v>
      </c>
      <c r="J53" s="438" t="s">
        <v>14</v>
      </c>
    </row>
    <row r="54" spans="1:10" s="435" customFormat="1">
      <c r="A54" s="436"/>
      <c r="B54" s="436" t="s">
        <v>14</v>
      </c>
      <c r="C54" s="436" t="s">
        <v>14</v>
      </c>
      <c r="D54" s="436" t="s">
        <v>14</v>
      </c>
      <c r="E54" s="436" t="s">
        <v>1393</v>
      </c>
      <c r="F54" s="437" t="s">
        <v>1394</v>
      </c>
      <c r="G54" s="438" t="s">
        <v>1390</v>
      </c>
      <c r="H54" s="438" t="s">
        <v>14</v>
      </c>
      <c r="I54" s="438" t="s">
        <v>1390</v>
      </c>
      <c r="J54" s="438" t="s">
        <v>14</v>
      </c>
    </row>
    <row r="55" spans="1:10" s="435" customFormat="1">
      <c r="A55" s="436"/>
      <c r="B55" s="436" t="s">
        <v>14</v>
      </c>
      <c r="C55" s="436" t="s">
        <v>14</v>
      </c>
      <c r="D55" s="436" t="s">
        <v>14</v>
      </c>
      <c r="E55" s="436" t="s">
        <v>14</v>
      </c>
      <c r="F55" s="437" t="s">
        <v>321</v>
      </c>
      <c r="G55" s="438" t="s">
        <v>1620</v>
      </c>
      <c r="H55" s="438" t="s">
        <v>1395</v>
      </c>
      <c r="I55" s="438" t="s">
        <v>1396</v>
      </c>
      <c r="J55" s="438" t="s">
        <v>1621</v>
      </c>
    </row>
    <row r="56" spans="1:10" s="435" customFormat="1">
      <c r="A56" s="436"/>
      <c r="B56" s="436" t="s">
        <v>1622</v>
      </c>
      <c r="C56" s="436" t="s">
        <v>14</v>
      </c>
      <c r="D56" s="436" t="s">
        <v>14</v>
      </c>
      <c r="E56" s="436" t="s">
        <v>14</v>
      </c>
      <c r="F56" s="437" t="s">
        <v>1397</v>
      </c>
      <c r="G56" s="438" t="s">
        <v>1398</v>
      </c>
      <c r="H56" s="438" t="s">
        <v>14</v>
      </c>
      <c r="I56" s="438" t="s">
        <v>14</v>
      </c>
      <c r="J56" s="438" t="s">
        <v>1398</v>
      </c>
    </row>
    <row r="57" spans="1:10" s="435" customFormat="1">
      <c r="A57" s="436"/>
      <c r="B57" s="436" t="s">
        <v>14</v>
      </c>
      <c r="C57" s="436" t="s">
        <v>1622</v>
      </c>
      <c r="D57" s="436" t="s">
        <v>14</v>
      </c>
      <c r="E57" s="436" t="s">
        <v>14</v>
      </c>
      <c r="F57" s="437" t="s">
        <v>1397</v>
      </c>
      <c r="G57" s="438" t="s">
        <v>1398</v>
      </c>
      <c r="H57" s="438" t="s">
        <v>14</v>
      </c>
      <c r="I57" s="438" t="s">
        <v>14</v>
      </c>
      <c r="J57" s="438" t="s">
        <v>1398</v>
      </c>
    </row>
    <row r="58" spans="1:10" s="435" customFormat="1" ht="31">
      <c r="A58" s="436"/>
      <c r="B58" s="436" t="s">
        <v>14</v>
      </c>
      <c r="C58" s="436" t="s">
        <v>14</v>
      </c>
      <c r="D58" s="436" t="s">
        <v>1399</v>
      </c>
      <c r="E58" s="436" t="s">
        <v>14</v>
      </c>
      <c r="F58" s="437" t="s">
        <v>1400</v>
      </c>
      <c r="G58" s="438" t="s">
        <v>1398</v>
      </c>
      <c r="H58" s="438" t="s">
        <v>14</v>
      </c>
      <c r="I58" s="438" t="s">
        <v>14</v>
      </c>
      <c r="J58" s="438" t="s">
        <v>1398</v>
      </c>
    </row>
    <row r="59" spans="1:10" s="435" customFormat="1" ht="46.5">
      <c r="A59" s="436"/>
      <c r="B59" s="436" t="s">
        <v>14</v>
      </c>
      <c r="C59" s="436" t="s">
        <v>14</v>
      </c>
      <c r="D59" s="436" t="s">
        <v>14</v>
      </c>
      <c r="E59" s="436" t="s">
        <v>1401</v>
      </c>
      <c r="F59" s="437" t="s">
        <v>1402</v>
      </c>
      <c r="G59" s="438" t="s">
        <v>1403</v>
      </c>
      <c r="H59" s="438" t="s">
        <v>14</v>
      </c>
      <c r="I59" s="438" t="s">
        <v>14</v>
      </c>
      <c r="J59" s="438" t="s">
        <v>1403</v>
      </c>
    </row>
    <row r="60" spans="1:10" s="435" customFormat="1" ht="46.5">
      <c r="A60" s="436"/>
      <c r="B60" s="436" t="s">
        <v>14</v>
      </c>
      <c r="C60" s="436" t="s">
        <v>14</v>
      </c>
      <c r="D60" s="436" t="s">
        <v>14</v>
      </c>
      <c r="E60" s="436" t="s">
        <v>1404</v>
      </c>
      <c r="F60" s="437" t="s">
        <v>1405</v>
      </c>
      <c r="G60" s="438" t="s">
        <v>1406</v>
      </c>
      <c r="H60" s="438" t="s">
        <v>14</v>
      </c>
      <c r="I60" s="438" t="s">
        <v>14</v>
      </c>
      <c r="J60" s="438" t="s">
        <v>1406</v>
      </c>
    </row>
    <row r="61" spans="1:10" s="435" customFormat="1" ht="77.5">
      <c r="A61" s="436"/>
      <c r="B61" s="436" t="s">
        <v>14</v>
      </c>
      <c r="C61" s="436" t="s">
        <v>14</v>
      </c>
      <c r="D61" s="436" t="s">
        <v>14</v>
      </c>
      <c r="E61" s="436" t="s">
        <v>1407</v>
      </c>
      <c r="F61" s="437" t="s">
        <v>1408</v>
      </c>
      <c r="G61" s="438" t="s">
        <v>1409</v>
      </c>
      <c r="H61" s="438" t="s">
        <v>14</v>
      </c>
      <c r="I61" s="438" t="s">
        <v>14</v>
      </c>
      <c r="J61" s="438" t="s">
        <v>1409</v>
      </c>
    </row>
    <row r="62" spans="1:10" s="435" customFormat="1" ht="31">
      <c r="A62" s="436"/>
      <c r="B62" s="436" t="s">
        <v>14</v>
      </c>
      <c r="C62" s="436" t="s">
        <v>14</v>
      </c>
      <c r="D62" s="436" t="s">
        <v>14</v>
      </c>
      <c r="E62" s="436" t="s">
        <v>1410</v>
      </c>
      <c r="F62" s="437" t="s">
        <v>1411</v>
      </c>
      <c r="G62" s="438" t="s">
        <v>1412</v>
      </c>
      <c r="H62" s="438" t="s">
        <v>14</v>
      </c>
      <c r="I62" s="438" t="s">
        <v>14</v>
      </c>
      <c r="J62" s="438" t="s">
        <v>1412</v>
      </c>
    </row>
    <row r="63" spans="1:10" s="435" customFormat="1">
      <c r="A63" s="436"/>
      <c r="B63" s="436" t="s">
        <v>14</v>
      </c>
      <c r="C63" s="436" t="s">
        <v>14</v>
      </c>
      <c r="D63" s="436" t="s">
        <v>14</v>
      </c>
      <c r="E63" s="436" t="s">
        <v>1413</v>
      </c>
      <c r="F63" s="437" t="s">
        <v>1414</v>
      </c>
      <c r="G63" s="438" t="s">
        <v>1415</v>
      </c>
      <c r="H63" s="438" t="s">
        <v>14</v>
      </c>
      <c r="I63" s="438" t="s">
        <v>14</v>
      </c>
      <c r="J63" s="438" t="s">
        <v>1415</v>
      </c>
    </row>
    <row r="64" spans="1:10" s="435" customFormat="1">
      <c r="A64" s="436"/>
      <c r="B64" s="436" t="s">
        <v>1611</v>
      </c>
      <c r="C64" s="436" t="s">
        <v>14</v>
      </c>
      <c r="D64" s="436" t="s">
        <v>14</v>
      </c>
      <c r="E64" s="436" t="s">
        <v>14</v>
      </c>
      <c r="F64" s="437" t="s">
        <v>1317</v>
      </c>
      <c r="G64" s="438" t="s">
        <v>1589</v>
      </c>
      <c r="H64" s="438" t="s">
        <v>14</v>
      </c>
      <c r="I64" s="438" t="s">
        <v>1416</v>
      </c>
      <c r="J64" s="438" t="s">
        <v>1590</v>
      </c>
    </row>
    <row r="65" spans="1:10" s="435" customFormat="1">
      <c r="A65" s="436"/>
      <c r="B65" s="436" t="s">
        <v>14</v>
      </c>
      <c r="C65" s="436" t="s">
        <v>1617</v>
      </c>
      <c r="D65" s="436" t="s">
        <v>14</v>
      </c>
      <c r="E65" s="436" t="s">
        <v>14</v>
      </c>
      <c r="F65" s="437" t="s">
        <v>1354</v>
      </c>
      <c r="G65" s="438" t="s">
        <v>1417</v>
      </c>
      <c r="H65" s="438" t="s">
        <v>14</v>
      </c>
      <c r="I65" s="438" t="s">
        <v>1417</v>
      </c>
      <c r="J65" s="438" t="s">
        <v>14</v>
      </c>
    </row>
    <row r="66" spans="1:10" s="435" customFormat="1">
      <c r="A66" s="436"/>
      <c r="B66" s="436" t="s">
        <v>14</v>
      </c>
      <c r="C66" s="436" t="s">
        <v>14</v>
      </c>
      <c r="D66" s="436" t="s">
        <v>1377</v>
      </c>
      <c r="E66" s="436" t="s">
        <v>14</v>
      </c>
      <c r="F66" s="437" t="s">
        <v>37</v>
      </c>
      <c r="G66" s="438" t="s">
        <v>1418</v>
      </c>
      <c r="H66" s="438" t="s">
        <v>14</v>
      </c>
      <c r="I66" s="438" t="s">
        <v>1418</v>
      </c>
      <c r="J66" s="438" t="s">
        <v>14</v>
      </c>
    </row>
    <row r="67" spans="1:10" s="435" customFormat="1">
      <c r="A67" s="436"/>
      <c r="B67" s="436" t="s">
        <v>14</v>
      </c>
      <c r="C67" s="436" t="s">
        <v>14</v>
      </c>
      <c r="D67" s="436" t="s">
        <v>14</v>
      </c>
      <c r="E67" s="436" t="s">
        <v>1378</v>
      </c>
      <c r="F67" s="437" t="s">
        <v>1379</v>
      </c>
      <c r="G67" s="438" t="s">
        <v>1419</v>
      </c>
      <c r="H67" s="438" t="s">
        <v>14</v>
      </c>
      <c r="I67" s="438" t="s">
        <v>1419</v>
      </c>
      <c r="J67" s="438" t="s">
        <v>14</v>
      </c>
    </row>
    <row r="68" spans="1:10" s="435" customFormat="1" ht="31">
      <c r="A68" s="436"/>
      <c r="B68" s="436" t="s">
        <v>14</v>
      </c>
      <c r="C68" s="436" t="s">
        <v>14</v>
      </c>
      <c r="D68" s="436" t="s">
        <v>14</v>
      </c>
      <c r="E68" s="436" t="s">
        <v>1381</v>
      </c>
      <c r="F68" s="437" t="s">
        <v>1382</v>
      </c>
      <c r="G68" s="438" t="s">
        <v>1420</v>
      </c>
      <c r="H68" s="438" t="s">
        <v>14</v>
      </c>
      <c r="I68" s="438" t="s">
        <v>1420</v>
      </c>
      <c r="J68" s="438" t="s">
        <v>14</v>
      </c>
    </row>
    <row r="69" spans="1:10" s="435" customFormat="1" ht="31">
      <c r="A69" s="436"/>
      <c r="B69" s="436" t="s">
        <v>14</v>
      </c>
      <c r="C69" s="436" t="s">
        <v>14</v>
      </c>
      <c r="D69" s="436" t="s">
        <v>14</v>
      </c>
      <c r="E69" s="436" t="s">
        <v>1384</v>
      </c>
      <c r="F69" s="437" t="s">
        <v>1385</v>
      </c>
      <c r="G69" s="438" t="s">
        <v>1421</v>
      </c>
      <c r="H69" s="438" t="s">
        <v>14</v>
      </c>
      <c r="I69" s="438" t="s">
        <v>1421</v>
      </c>
      <c r="J69" s="438" t="s">
        <v>14</v>
      </c>
    </row>
    <row r="70" spans="1:10" s="435" customFormat="1" ht="31">
      <c r="A70" s="436"/>
      <c r="B70" s="436" t="s">
        <v>14</v>
      </c>
      <c r="C70" s="436" t="s">
        <v>14</v>
      </c>
      <c r="D70" s="436" t="s">
        <v>14</v>
      </c>
      <c r="E70" s="436" t="s">
        <v>1422</v>
      </c>
      <c r="F70" s="437" t="s">
        <v>1423</v>
      </c>
      <c r="G70" s="438" t="s">
        <v>1424</v>
      </c>
      <c r="H70" s="438" t="s">
        <v>14</v>
      </c>
      <c r="I70" s="438" t="s">
        <v>1424</v>
      </c>
      <c r="J70" s="438" t="s">
        <v>14</v>
      </c>
    </row>
    <row r="71" spans="1:10" s="435" customFormat="1">
      <c r="A71" s="436"/>
      <c r="B71" s="436" t="s">
        <v>14</v>
      </c>
      <c r="C71" s="436" t="s">
        <v>14</v>
      </c>
      <c r="D71" s="436" t="s">
        <v>14</v>
      </c>
      <c r="E71" s="436" t="s">
        <v>1387</v>
      </c>
      <c r="F71" s="437" t="s">
        <v>1388</v>
      </c>
      <c r="G71" s="438" t="s">
        <v>1425</v>
      </c>
      <c r="H71" s="438" t="s">
        <v>14</v>
      </c>
      <c r="I71" s="438" t="s">
        <v>1425</v>
      </c>
      <c r="J71" s="438" t="s">
        <v>14</v>
      </c>
    </row>
    <row r="72" spans="1:10" s="435" customFormat="1">
      <c r="A72" s="436"/>
      <c r="B72" s="436" t="s">
        <v>14</v>
      </c>
      <c r="C72" s="436" t="s">
        <v>14</v>
      </c>
      <c r="D72" s="436" t="s">
        <v>1356</v>
      </c>
      <c r="E72" s="436" t="s">
        <v>14</v>
      </c>
      <c r="F72" s="437" t="s">
        <v>1357</v>
      </c>
      <c r="G72" s="438" t="s">
        <v>1426</v>
      </c>
      <c r="H72" s="438" t="s">
        <v>14</v>
      </c>
      <c r="I72" s="438" t="s">
        <v>1426</v>
      </c>
      <c r="J72" s="438" t="s">
        <v>14</v>
      </c>
    </row>
    <row r="73" spans="1:10" s="435" customFormat="1" ht="46.5">
      <c r="A73" s="436"/>
      <c r="B73" s="436" t="s">
        <v>14</v>
      </c>
      <c r="C73" s="436" t="s">
        <v>14</v>
      </c>
      <c r="D73" s="436" t="s">
        <v>14</v>
      </c>
      <c r="E73" s="436" t="s">
        <v>1358</v>
      </c>
      <c r="F73" s="437" t="s">
        <v>1359</v>
      </c>
      <c r="G73" s="438" t="s">
        <v>1426</v>
      </c>
      <c r="H73" s="438" t="s">
        <v>14</v>
      </c>
      <c r="I73" s="438" t="s">
        <v>1426</v>
      </c>
      <c r="J73" s="438" t="s">
        <v>14</v>
      </c>
    </row>
    <row r="74" spans="1:10" s="435" customFormat="1">
      <c r="A74" s="436"/>
      <c r="B74" s="436" t="s">
        <v>14</v>
      </c>
      <c r="C74" s="436" t="s">
        <v>1612</v>
      </c>
      <c r="D74" s="436" t="s">
        <v>14</v>
      </c>
      <c r="E74" s="436" t="s">
        <v>14</v>
      </c>
      <c r="F74" s="437" t="s">
        <v>1320</v>
      </c>
      <c r="G74" s="438" t="s">
        <v>1427</v>
      </c>
      <c r="H74" s="438" t="s">
        <v>14</v>
      </c>
      <c r="I74" s="438" t="s">
        <v>1428</v>
      </c>
      <c r="J74" s="438" t="s">
        <v>1429</v>
      </c>
    </row>
    <row r="75" spans="1:10" s="435" customFormat="1">
      <c r="A75" s="436"/>
      <c r="B75" s="436" t="s">
        <v>14</v>
      </c>
      <c r="C75" s="436" t="s">
        <v>14</v>
      </c>
      <c r="D75" s="436" t="s">
        <v>1430</v>
      </c>
      <c r="E75" s="436" t="s">
        <v>14</v>
      </c>
      <c r="F75" s="437" t="s">
        <v>1431</v>
      </c>
      <c r="G75" s="438" t="s">
        <v>1428</v>
      </c>
      <c r="H75" s="438" t="s">
        <v>14</v>
      </c>
      <c r="I75" s="438" t="s">
        <v>1428</v>
      </c>
      <c r="J75" s="438" t="s">
        <v>14</v>
      </c>
    </row>
    <row r="76" spans="1:10" s="435" customFormat="1">
      <c r="A76" s="436"/>
      <c r="B76" s="436" t="s">
        <v>14</v>
      </c>
      <c r="C76" s="436" t="s">
        <v>14</v>
      </c>
      <c r="D76" s="436" t="s">
        <v>14</v>
      </c>
      <c r="E76" s="436" t="s">
        <v>1432</v>
      </c>
      <c r="F76" s="437" t="s">
        <v>1433</v>
      </c>
      <c r="G76" s="438" t="s">
        <v>1428</v>
      </c>
      <c r="H76" s="438" t="s">
        <v>14</v>
      </c>
      <c r="I76" s="438" t="s">
        <v>1428</v>
      </c>
      <c r="J76" s="438" t="s">
        <v>14</v>
      </c>
    </row>
    <row r="77" spans="1:10" s="435" customFormat="1">
      <c r="A77" s="436"/>
      <c r="B77" s="436" t="s">
        <v>14</v>
      </c>
      <c r="C77" s="436" t="s">
        <v>14</v>
      </c>
      <c r="D77" s="436" t="s">
        <v>1434</v>
      </c>
      <c r="E77" s="436" t="s">
        <v>14</v>
      </c>
      <c r="F77" s="437" t="s">
        <v>1435</v>
      </c>
      <c r="G77" s="438" t="s">
        <v>1436</v>
      </c>
      <c r="H77" s="438" t="s">
        <v>14</v>
      </c>
      <c r="I77" s="438" t="s">
        <v>14</v>
      </c>
      <c r="J77" s="438" t="s">
        <v>1436</v>
      </c>
    </row>
    <row r="78" spans="1:10" s="435" customFormat="1">
      <c r="A78" s="436"/>
      <c r="B78" s="436" t="s">
        <v>14</v>
      </c>
      <c r="C78" s="436" t="s">
        <v>14</v>
      </c>
      <c r="D78" s="436" t="s">
        <v>14</v>
      </c>
      <c r="E78" s="436" t="s">
        <v>1437</v>
      </c>
      <c r="F78" s="437" t="s">
        <v>1438</v>
      </c>
      <c r="G78" s="438" t="s">
        <v>1436</v>
      </c>
      <c r="H78" s="438" t="s">
        <v>14</v>
      </c>
      <c r="I78" s="438" t="s">
        <v>14</v>
      </c>
      <c r="J78" s="438" t="s">
        <v>1436</v>
      </c>
    </row>
    <row r="79" spans="1:10" s="435" customFormat="1">
      <c r="A79" s="436"/>
      <c r="B79" s="436" t="s">
        <v>14</v>
      </c>
      <c r="C79" s="436" t="s">
        <v>14</v>
      </c>
      <c r="D79" s="436" t="s">
        <v>1321</v>
      </c>
      <c r="E79" s="436" t="s">
        <v>14</v>
      </c>
      <c r="F79" s="437" t="s">
        <v>35</v>
      </c>
      <c r="G79" s="438" t="s">
        <v>1439</v>
      </c>
      <c r="H79" s="438" t="s">
        <v>14</v>
      </c>
      <c r="I79" s="438" t="s">
        <v>14</v>
      </c>
      <c r="J79" s="438" t="s">
        <v>1439</v>
      </c>
    </row>
    <row r="80" spans="1:10" s="435" customFormat="1">
      <c r="A80" s="436"/>
      <c r="B80" s="436" t="s">
        <v>14</v>
      </c>
      <c r="C80" s="436" t="s">
        <v>14</v>
      </c>
      <c r="D80" s="436" t="s">
        <v>14</v>
      </c>
      <c r="E80" s="436" t="s">
        <v>1440</v>
      </c>
      <c r="F80" s="437" t="s">
        <v>1441</v>
      </c>
      <c r="G80" s="438" t="s">
        <v>1442</v>
      </c>
      <c r="H80" s="438" t="s">
        <v>14</v>
      </c>
      <c r="I80" s="438" t="s">
        <v>14</v>
      </c>
      <c r="J80" s="438" t="s">
        <v>1442</v>
      </c>
    </row>
    <row r="81" spans="1:10" s="435" customFormat="1">
      <c r="A81" s="436"/>
      <c r="B81" s="436" t="s">
        <v>14</v>
      </c>
      <c r="C81" s="436" t="s">
        <v>14</v>
      </c>
      <c r="D81" s="436" t="s">
        <v>14</v>
      </c>
      <c r="E81" s="436" t="s">
        <v>1360</v>
      </c>
      <c r="F81" s="437" t="s">
        <v>1361</v>
      </c>
      <c r="G81" s="438" t="s">
        <v>1443</v>
      </c>
      <c r="H81" s="438" t="s">
        <v>14</v>
      </c>
      <c r="I81" s="438" t="s">
        <v>14</v>
      </c>
      <c r="J81" s="438" t="s">
        <v>1443</v>
      </c>
    </row>
    <row r="82" spans="1:10" s="435" customFormat="1">
      <c r="A82" s="436"/>
      <c r="B82" s="436" t="s">
        <v>14</v>
      </c>
      <c r="C82" s="436" t="s">
        <v>14</v>
      </c>
      <c r="D82" s="436" t="s">
        <v>14</v>
      </c>
      <c r="E82" s="436" t="s">
        <v>1322</v>
      </c>
      <c r="F82" s="437" t="s">
        <v>1323</v>
      </c>
      <c r="G82" s="438" t="s">
        <v>1444</v>
      </c>
      <c r="H82" s="438" t="s">
        <v>14</v>
      </c>
      <c r="I82" s="438" t="s">
        <v>14</v>
      </c>
      <c r="J82" s="438" t="s">
        <v>1444</v>
      </c>
    </row>
    <row r="83" spans="1:10" s="435" customFormat="1" ht="31">
      <c r="A83" s="436"/>
      <c r="B83" s="436" t="s">
        <v>14</v>
      </c>
      <c r="C83" s="436" t="s">
        <v>1618</v>
      </c>
      <c r="D83" s="436" t="s">
        <v>14</v>
      </c>
      <c r="E83" s="436" t="s">
        <v>14</v>
      </c>
      <c r="F83" s="437" t="s">
        <v>1364</v>
      </c>
      <c r="G83" s="438" t="s">
        <v>1445</v>
      </c>
      <c r="H83" s="438" t="s">
        <v>14</v>
      </c>
      <c r="I83" s="438" t="s">
        <v>1446</v>
      </c>
      <c r="J83" s="438" t="s">
        <v>1447</v>
      </c>
    </row>
    <row r="84" spans="1:10" s="435" customFormat="1">
      <c r="A84" s="436"/>
      <c r="B84" s="436" t="s">
        <v>14</v>
      </c>
      <c r="C84" s="436" t="s">
        <v>14</v>
      </c>
      <c r="D84" s="436" t="s">
        <v>1366</v>
      </c>
      <c r="E84" s="436" t="s">
        <v>14</v>
      </c>
      <c r="F84" s="437" t="s">
        <v>1367</v>
      </c>
      <c r="G84" s="438" t="s">
        <v>1448</v>
      </c>
      <c r="H84" s="438" t="s">
        <v>14</v>
      </c>
      <c r="I84" s="438" t="s">
        <v>1446</v>
      </c>
      <c r="J84" s="438" t="s">
        <v>1449</v>
      </c>
    </row>
    <row r="85" spans="1:10" s="435" customFormat="1" ht="46.5">
      <c r="A85" s="436"/>
      <c r="B85" s="436" t="s">
        <v>14</v>
      </c>
      <c r="C85" s="436" t="s">
        <v>14</v>
      </c>
      <c r="D85" s="436" t="s">
        <v>14</v>
      </c>
      <c r="E85" s="436" t="s">
        <v>1368</v>
      </c>
      <c r="F85" s="437" t="s">
        <v>1369</v>
      </c>
      <c r="G85" s="438" t="s">
        <v>1448</v>
      </c>
      <c r="H85" s="438" t="s">
        <v>14</v>
      </c>
      <c r="I85" s="438" t="s">
        <v>1446</v>
      </c>
      <c r="J85" s="438" t="s">
        <v>1449</v>
      </c>
    </row>
    <row r="86" spans="1:10" s="435" customFormat="1">
      <c r="A86" s="436"/>
      <c r="B86" s="436" t="s">
        <v>14</v>
      </c>
      <c r="C86" s="436" t="s">
        <v>14</v>
      </c>
      <c r="D86" s="436" t="s">
        <v>1450</v>
      </c>
      <c r="E86" s="436" t="s">
        <v>14</v>
      </c>
      <c r="F86" s="437" t="s">
        <v>1451</v>
      </c>
      <c r="G86" s="438" t="s">
        <v>1452</v>
      </c>
      <c r="H86" s="438" t="s">
        <v>14</v>
      </c>
      <c r="I86" s="438" t="s">
        <v>14</v>
      </c>
      <c r="J86" s="438" t="s">
        <v>1452</v>
      </c>
    </row>
    <row r="87" spans="1:10" s="435" customFormat="1" ht="31">
      <c r="A87" s="436"/>
      <c r="B87" s="436" t="s">
        <v>14</v>
      </c>
      <c r="C87" s="436" t="s">
        <v>14</v>
      </c>
      <c r="D87" s="436" t="s">
        <v>14</v>
      </c>
      <c r="E87" s="436" t="s">
        <v>1453</v>
      </c>
      <c r="F87" s="437" t="s">
        <v>1454</v>
      </c>
      <c r="G87" s="438" t="s">
        <v>1452</v>
      </c>
      <c r="H87" s="438" t="s">
        <v>14</v>
      </c>
      <c r="I87" s="438" t="s">
        <v>14</v>
      </c>
      <c r="J87" s="438" t="s">
        <v>1452</v>
      </c>
    </row>
    <row r="88" spans="1:10" s="435" customFormat="1">
      <c r="A88" s="436"/>
      <c r="B88" s="436" t="s">
        <v>14</v>
      </c>
      <c r="C88" s="436" t="s">
        <v>1613</v>
      </c>
      <c r="D88" s="436" t="s">
        <v>14</v>
      </c>
      <c r="E88" s="436" t="s">
        <v>14</v>
      </c>
      <c r="F88" s="437" t="s">
        <v>1324</v>
      </c>
      <c r="G88" s="438" t="s">
        <v>1591</v>
      </c>
      <c r="H88" s="438" t="s">
        <v>14</v>
      </c>
      <c r="I88" s="438" t="s">
        <v>1455</v>
      </c>
      <c r="J88" s="438" t="s">
        <v>1592</v>
      </c>
    </row>
    <row r="89" spans="1:10" s="435" customFormat="1">
      <c r="A89" s="436"/>
      <c r="B89" s="436" t="s">
        <v>14</v>
      </c>
      <c r="C89" s="436" t="s">
        <v>14</v>
      </c>
      <c r="D89" s="436" t="s">
        <v>1456</v>
      </c>
      <c r="E89" s="436" t="s">
        <v>14</v>
      </c>
      <c r="F89" s="437" t="s">
        <v>1457</v>
      </c>
      <c r="G89" s="438" t="s">
        <v>1458</v>
      </c>
      <c r="H89" s="438" t="s">
        <v>14</v>
      </c>
      <c r="I89" s="438" t="s">
        <v>14</v>
      </c>
      <c r="J89" s="438" t="s">
        <v>1458</v>
      </c>
    </row>
    <row r="90" spans="1:10" s="435" customFormat="1" ht="46.5">
      <c r="A90" s="436"/>
      <c r="B90" s="436" t="s">
        <v>14</v>
      </c>
      <c r="C90" s="436" t="s">
        <v>14</v>
      </c>
      <c r="D90" s="436" t="s">
        <v>14</v>
      </c>
      <c r="E90" s="436" t="s">
        <v>1459</v>
      </c>
      <c r="F90" s="437" t="s">
        <v>1460</v>
      </c>
      <c r="G90" s="438" t="s">
        <v>1458</v>
      </c>
      <c r="H90" s="438" t="s">
        <v>14</v>
      </c>
      <c r="I90" s="438" t="s">
        <v>14</v>
      </c>
      <c r="J90" s="438" t="s">
        <v>1458</v>
      </c>
    </row>
    <row r="91" spans="1:10" s="435" customFormat="1">
      <c r="A91" s="436"/>
      <c r="B91" s="436" t="s">
        <v>14</v>
      </c>
      <c r="C91" s="436" t="s">
        <v>14</v>
      </c>
      <c r="D91" s="436" t="s">
        <v>1461</v>
      </c>
      <c r="E91" s="436" t="s">
        <v>14</v>
      </c>
      <c r="F91" s="437" t="s">
        <v>1462</v>
      </c>
      <c r="G91" s="438" t="s">
        <v>1463</v>
      </c>
      <c r="H91" s="438" t="s">
        <v>14</v>
      </c>
      <c r="I91" s="438" t="s">
        <v>14</v>
      </c>
      <c r="J91" s="438" t="s">
        <v>1463</v>
      </c>
    </row>
    <row r="92" spans="1:10" s="435" customFormat="1" ht="31">
      <c r="A92" s="436"/>
      <c r="B92" s="436" t="s">
        <v>14</v>
      </c>
      <c r="C92" s="436" t="s">
        <v>14</v>
      </c>
      <c r="D92" s="436" t="s">
        <v>14</v>
      </c>
      <c r="E92" s="436" t="s">
        <v>1464</v>
      </c>
      <c r="F92" s="437" t="s">
        <v>1465</v>
      </c>
      <c r="G92" s="438" t="s">
        <v>1463</v>
      </c>
      <c r="H92" s="438" t="s">
        <v>14</v>
      </c>
      <c r="I92" s="438" t="s">
        <v>14</v>
      </c>
      <c r="J92" s="438" t="s">
        <v>1463</v>
      </c>
    </row>
    <row r="93" spans="1:10" s="435" customFormat="1">
      <c r="A93" s="436"/>
      <c r="B93" s="436" t="s">
        <v>14</v>
      </c>
      <c r="C93" s="436" t="s">
        <v>14</v>
      </c>
      <c r="D93" s="436" t="s">
        <v>1466</v>
      </c>
      <c r="E93" s="436" t="s">
        <v>14</v>
      </c>
      <c r="F93" s="437" t="s">
        <v>1467</v>
      </c>
      <c r="G93" s="438" t="s">
        <v>1468</v>
      </c>
      <c r="H93" s="438" t="s">
        <v>14</v>
      </c>
      <c r="I93" s="438" t="s">
        <v>14</v>
      </c>
      <c r="J93" s="438" t="s">
        <v>1468</v>
      </c>
    </row>
    <row r="94" spans="1:10" s="435" customFormat="1">
      <c r="A94" s="436"/>
      <c r="B94" s="436" t="s">
        <v>14</v>
      </c>
      <c r="C94" s="436" t="s">
        <v>14</v>
      </c>
      <c r="D94" s="436" t="s">
        <v>14</v>
      </c>
      <c r="E94" s="436" t="s">
        <v>1469</v>
      </c>
      <c r="F94" s="437" t="s">
        <v>1470</v>
      </c>
      <c r="G94" s="438" t="s">
        <v>1468</v>
      </c>
      <c r="H94" s="438" t="s">
        <v>14</v>
      </c>
      <c r="I94" s="438" t="s">
        <v>14</v>
      </c>
      <c r="J94" s="438" t="s">
        <v>1468</v>
      </c>
    </row>
    <row r="95" spans="1:10" s="435" customFormat="1" ht="31">
      <c r="A95" s="436"/>
      <c r="B95" s="436" t="s">
        <v>14</v>
      </c>
      <c r="C95" s="436" t="s">
        <v>14</v>
      </c>
      <c r="D95" s="436" t="s">
        <v>1330</v>
      </c>
      <c r="E95" s="436" t="s">
        <v>14</v>
      </c>
      <c r="F95" s="437" t="s">
        <v>1331</v>
      </c>
      <c r="G95" s="438" t="s">
        <v>1593</v>
      </c>
      <c r="H95" s="438" t="s">
        <v>14</v>
      </c>
      <c r="I95" s="438" t="s">
        <v>1455</v>
      </c>
      <c r="J95" s="438" t="s">
        <v>1594</v>
      </c>
    </row>
    <row r="96" spans="1:10" s="435" customFormat="1">
      <c r="A96" s="436"/>
      <c r="B96" s="436" t="s">
        <v>14</v>
      </c>
      <c r="C96" s="436" t="s">
        <v>14</v>
      </c>
      <c r="D96" s="436" t="s">
        <v>14</v>
      </c>
      <c r="E96" s="436" t="s">
        <v>1471</v>
      </c>
      <c r="F96" s="437" t="s">
        <v>1472</v>
      </c>
      <c r="G96" s="438" t="s">
        <v>1595</v>
      </c>
      <c r="H96" s="438" t="s">
        <v>14</v>
      </c>
      <c r="I96" s="438" t="s">
        <v>14</v>
      </c>
      <c r="J96" s="438" t="s">
        <v>1595</v>
      </c>
    </row>
    <row r="97" spans="1:10" s="435" customFormat="1">
      <c r="A97" s="436"/>
      <c r="B97" s="436" t="s">
        <v>14</v>
      </c>
      <c r="C97" s="436" t="s">
        <v>14</v>
      </c>
      <c r="D97" s="436" t="s">
        <v>14</v>
      </c>
      <c r="E97" s="436" t="s">
        <v>1473</v>
      </c>
      <c r="F97" s="437" t="s">
        <v>1474</v>
      </c>
      <c r="G97" s="438" t="s">
        <v>1475</v>
      </c>
      <c r="H97" s="438" t="s">
        <v>14</v>
      </c>
      <c r="I97" s="438" t="s">
        <v>1475</v>
      </c>
      <c r="J97" s="438" t="s">
        <v>14</v>
      </c>
    </row>
    <row r="98" spans="1:10" s="435" customFormat="1">
      <c r="A98" s="436"/>
      <c r="B98" s="436" t="s">
        <v>14</v>
      </c>
      <c r="C98" s="436" t="s">
        <v>14</v>
      </c>
      <c r="D98" s="436" t="s">
        <v>14</v>
      </c>
      <c r="E98" s="436" t="s">
        <v>1476</v>
      </c>
      <c r="F98" s="437" t="s">
        <v>1477</v>
      </c>
      <c r="G98" s="438" t="s">
        <v>1478</v>
      </c>
      <c r="H98" s="438" t="s">
        <v>14</v>
      </c>
      <c r="I98" s="438" t="s">
        <v>14</v>
      </c>
      <c r="J98" s="438" t="s">
        <v>1478</v>
      </c>
    </row>
    <row r="99" spans="1:10" s="435" customFormat="1">
      <c r="A99" s="436"/>
      <c r="B99" s="436" t="s">
        <v>14</v>
      </c>
      <c r="C99" s="436" t="s">
        <v>14</v>
      </c>
      <c r="D99" s="436" t="s">
        <v>14</v>
      </c>
      <c r="E99" s="436" t="s">
        <v>1479</v>
      </c>
      <c r="F99" s="437" t="s">
        <v>1480</v>
      </c>
      <c r="G99" s="438" t="s">
        <v>1481</v>
      </c>
      <c r="H99" s="438" t="s">
        <v>14</v>
      </c>
      <c r="I99" s="438" t="s">
        <v>1481</v>
      </c>
      <c r="J99" s="438" t="s">
        <v>14</v>
      </c>
    </row>
    <row r="100" spans="1:10" s="435" customFormat="1" ht="31">
      <c r="A100" s="436"/>
      <c r="B100" s="436" t="s">
        <v>14</v>
      </c>
      <c r="C100" s="436" t="s">
        <v>14</v>
      </c>
      <c r="D100" s="436" t="s">
        <v>1482</v>
      </c>
      <c r="E100" s="436" t="s">
        <v>14</v>
      </c>
      <c r="F100" s="437" t="s">
        <v>1483</v>
      </c>
      <c r="G100" s="438" t="s">
        <v>1484</v>
      </c>
      <c r="H100" s="438" t="s">
        <v>14</v>
      </c>
      <c r="I100" s="438" t="s">
        <v>14</v>
      </c>
      <c r="J100" s="438" t="s">
        <v>1484</v>
      </c>
    </row>
    <row r="101" spans="1:10" s="435" customFormat="1">
      <c r="A101" s="436"/>
      <c r="B101" s="436" t="s">
        <v>14</v>
      </c>
      <c r="C101" s="436" t="s">
        <v>14</v>
      </c>
      <c r="D101" s="436" t="s">
        <v>14</v>
      </c>
      <c r="E101" s="436" t="s">
        <v>1485</v>
      </c>
      <c r="F101" s="437" t="s">
        <v>1486</v>
      </c>
      <c r="G101" s="438" t="s">
        <v>1487</v>
      </c>
      <c r="H101" s="438" t="s">
        <v>14</v>
      </c>
      <c r="I101" s="438" t="s">
        <v>14</v>
      </c>
      <c r="J101" s="438" t="s">
        <v>1487</v>
      </c>
    </row>
    <row r="102" spans="1:10" s="435" customFormat="1">
      <c r="A102" s="436"/>
      <c r="B102" s="436" t="s">
        <v>14</v>
      </c>
      <c r="C102" s="436" t="s">
        <v>14</v>
      </c>
      <c r="D102" s="436" t="s">
        <v>14</v>
      </c>
      <c r="E102" s="436" t="s">
        <v>1488</v>
      </c>
      <c r="F102" s="437" t="s">
        <v>1489</v>
      </c>
      <c r="G102" s="438" t="s">
        <v>1490</v>
      </c>
      <c r="H102" s="438" t="s">
        <v>14</v>
      </c>
      <c r="I102" s="438" t="s">
        <v>14</v>
      </c>
      <c r="J102" s="438" t="s">
        <v>1490</v>
      </c>
    </row>
    <row r="103" spans="1:10" s="435" customFormat="1">
      <c r="A103" s="436"/>
      <c r="B103" s="436" t="s">
        <v>14</v>
      </c>
      <c r="C103" s="436" t="s">
        <v>14</v>
      </c>
      <c r="D103" s="436" t="s">
        <v>14</v>
      </c>
      <c r="E103" s="436" t="s">
        <v>1491</v>
      </c>
      <c r="F103" s="437" t="s">
        <v>1492</v>
      </c>
      <c r="G103" s="438" t="s">
        <v>1493</v>
      </c>
      <c r="H103" s="438" t="s">
        <v>14</v>
      </c>
      <c r="I103" s="438" t="s">
        <v>14</v>
      </c>
      <c r="J103" s="438" t="s">
        <v>1493</v>
      </c>
    </row>
    <row r="104" spans="1:10" s="435" customFormat="1">
      <c r="A104" s="436"/>
      <c r="B104" s="436" t="s">
        <v>14</v>
      </c>
      <c r="C104" s="436" t="s">
        <v>14</v>
      </c>
      <c r="D104" s="436" t="s">
        <v>14</v>
      </c>
      <c r="E104" s="436" t="s">
        <v>1494</v>
      </c>
      <c r="F104" s="437" t="s">
        <v>1495</v>
      </c>
      <c r="G104" s="438" t="s">
        <v>1496</v>
      </c>
      <c r="H104" s="438" t="s">
        <v>14</v>
      </c>
      <c r="I104" s="438" t="s">
        <v>14</v>
      </c>
      <c r="J104" s="438" t="s">
        <v>1496</v>
      </c>
    </row>
    <row r="105" spans="1:10" s="435" customFormat="1">
      <c r="A105" s="436"/>
      <c r="B105" s="436" t="s">
        <v>1614</v>
      </c>
      <c r="C105" s="436" t="s">
        <v>14</v>
      </c>
      <c r="D105" s="436" t="s">
        <v>14</v>
      </c>
      <c r="E105" s="436" t="s">
        <v>14</v>
      </c>
      <c r="F105" s="437" t="s">
        <v>1335</v>
      </c>
      <c r="G105" s="438" t="s">
        <v>1623</v>
      </c>
      <c r="H105" s="438" t="s">
        <v>1395</v>
      </c>
      <c r="I105" s="438" t="s">
        <v>1497</v>
      </c>
      <c r="J105" s="438" t="s">
        <v>1624</v>
      </c>
    </row>
    <row r="106" spans="1:10" s="435" customFormat="1">
      <c r="A106" s="436"/>
      <c r="B106" s="436" t="s">
        <v>14</v>
      </c>
      <c r="C106" s="436" t="s">
        <v>1615</v>
      </c>
      <c r="D106" s="436" t="s">
        <v>14</v>
      </c>
      <c r="E106" s="436" t="s">
        <v>14</v>
      </c>
      <c r="F106" s="437" t="s">
        <v>1338</v>
      </c>
      <c r="G106" s="438" t="s">
        <v>1498</v>
      </c>
      <c r="H106" s="438" t="s">
        <v>14</v>
      </c>
      <c r="I106" s="438" t="s">
        <v>1498</v>
      </c>
      <c r="J106" s="438" t="s">
        <v>14</v>
      </c>
    </row>
    <row r="107" spans="1:10" s="435" customFormat="1">
      <c r="A107" s="436"/>
      <c r="B107" s="436" t="s">
        <v>14</v>
      </c>
      <c r="C107" s="436" t="s">
        <v>14</v>
      </c>
      <c r="D107" s="436" t="s">
        <v>1339</v>
      </c>
      <c r="E107" s="436" t="s">
        <v>14</v>
      </c>
      <c r="F107" s="437" t="s">
        <v>1340</v>
      </c>
      <c r="G107" s="438" t="s">
        <v>1498</v>
      </c>
      <c r="H107" s="438" t="s">
        <v>14</v>
      </c>
      <c r="I107" s="438" t="s">
        <v>1498</v>
      </c>
      <c r="J107" s="438" t="s">
        <v>14</v>
      </c>
    </row>
    <row r="108" spans="1:10" s="435" customFormat="1">
      <c r="A108" s="436"/>
      <c r="B108" s="436" t="s">
        <v>14</v>
      </c>
      <c r="C108" s="436" t="s">
        <v>14</v>
      </c>
      <c r="D108" s="436" t="s">
        <v>14</v>
      </c>
      <c r="E108" s="436" t="s">
        <v>1341</v>
      </c>
      <c r="F108" s="437" t="s">
        <v>1342</v>
      </c>
      <c r="G108" s="438" t="s">
        <v>1498</v>
      </c>
      <c r="H108" s="438" t="s">
        <v>14</v>
      </c>
      <c r="I108" s="438" t="s">
        <v>1498</v>
      </c>
      <c r="J108" s="438" t="s">
        <v>14</v>
      </c>
    </row>
    <row r="109" spans="1:10" s="435" customFormat="1">
      <c r="A109" s="436"/>
      <c r="B109" s="436" t="s">
        <v>14</v>
      </c>
      <c r="C109" s="436" t="s">
        <v>1616</v>
      </c>
      <c r="D109" s="436" t="s">
        <v>14</v>
      </c>
      <c r="E109" s="436" t="s">
        <v>14</v>
      </c>
      <c r="F109" s="437" t="s">
        <v>1343</v>
      </c>
      <c r="G109" s="438" t="s">
        <v>1499</v>
      </c>
      <c r="H109" s="438" t="s">
        <v>1395</v>
      </c>
      <c r="I109" s="438" t="s">
        <v>14</v>
      </c>
      <c r="J109" s="438" t="s">
        <v>1500</v>
      </c>
    </row>
    <row r="110" spans="1:10" s="435" customFormat="1">
      <c r="A110" s="436"/>
      <c r="B110" s="436" t="s">
        <v>14</v>
      </c>
      <c r="C110" s="436" t="s">
        <v>14</v>
      </c>
      <c r="D110" s="436" t="s">
        <v>1344</v>
      </c>
      <c r="E110" s="436" t="s">
        <v>14</v>
      </c>
      <c r="F110" s="437" t="s">
        <v>1345</v>
      </c>
      <c r="G110" s="438" t="s">
        <v>1499</v>
      </c>
      <c r="H110" s="438" t="s">
        <v>1395</v>
      </c>
      <c r="I110" s="438" t="s">
        <v>14</v>
      </c>
      <c r="J110" s="438" t="s">
        <v>1500</v>
      </c>
    </row>
    <row r="111" spans="1:10" s="435" customFormat="1" ht="62">
      <c r="A111" s="436"/>
      <c r="B111" s="436" t="s">
        <v>14</v>
      </c>
      <c r="C111" s="436" t="s">
        <v>14</v>
      </c>
      <c r="D111" s="436" t="s">
        <v>14</v>
      </c>
      <c r="E111" s="436" t="s">
        <v>1501</v>
      </c>
      <c r="F111" s="437" t="s">
        <v>1502</v>
      </c>
      <c r="G111" s="438" t="s">
        <v>1503</v>
      </c>
      <c r="H111" s="438" t="s">
        <v>1503</v>
      </c>
      <c r="I111" s="438" t="s">
        <v>14</v>
      </c>
      <c r="J111" s="438" t="s">
        <v>14</v>
      </c>
    </row>
    <row r="112" spans="1:10" s="435" customFormat="1" ht="31">
      <c r="A112" s="436"/>
      <c r="B112" s="436" t="s">
        <v>14</v>
      </c>
      <c r="C112" s="436" t="s">
        <v>14</v>
      </c>
      <c r="D112" s="436" t="s">
        <v>14</v>
      </c>
      <c r="E112" s="436" t="s">
        <v>1504</v>
      </c>
      <c r="F112" s="437" t="s">
        <v>1505</v>
      </c>
      <c r="G112" s="438" t="s">
        <v>1506</v>
      </c>
      <c r="H112" s="438" t="s">
        <v>1506</v>
      </c>
      <c r="I112" s="438" t="s">
        <v>14</v>
      </c>
      <c r="J112" s="438" t="s">
        <v>14</v>
      </c>
    </row>
    <row r="113" spans="1:10" s="435" customFormat="1">
      <c r="A113" s="436"/>
      <c r="B113" s="436" t="s">
        <v>14</v>
      </c>
      <c r="C113" s="436" t="s">
        <v>14</v>
      </c>
      <c r="D113" s="436" t="s">
        <v>14</v>
      </c>
      <c r="E113" s="436" t="s">
        <v>1346</v>
      </c>
      <c r="F113" s="437" t="s">
        <v>1347</v>
      </c>
      <c r="G113" s="438" t="s">
        <v>1500</v>
      </c>
      <c r="H113" s="438" t="s">
        <v>14</v>
      </c>
      <c r="I113" s="438" t="s">
        <v>14</v>
      </c>
      <c r="J113" s="438" t="s">
        <v>1500</v>
      </c>
    </row>
    <row r="114" spans="1:10" s="435" customFormat="1">
      <c r="A114" s="436"/>
      <c r="B114" s="436" t="s">
        <v>14</v>
      </c>
      <c r="C114" s="436" t="s">
        <v>1625</v>
      </c>
      <c r="D114" s="436" t="s">
        <v>14</v>
      </c>
      <c r="E114" s="436" t="s">
        <v>14</v>
      </c>
      <c r="F114" s="437" t="s">
        <v>1507</v>
      </c>
      <c r="G114" s="438" t="s">
        <v>1626</v>
      </c>
      <c r="H114" s="438" t="s">
        <v>14</v>
      </c>
      <c r="I114" s="438" t="s">
        <v>14</v>
      </c>
      <c r="J114" s="438" t="s">
        <v>1626</v>
      </c>
    </row>
    <row r="115" spans="1:10" s="435" customFormat="1">
      <c r="A115" s="436"/>
      <c r="B115" s="436" t="s">
        <v>14</v>
      </c>
      <c r="C115" s="436" t="s">
        <v>14</v>
      </c>
      <c r="D115" s="436" t="s">
        <v>1508</v>
      </c>
      <c r="E115" s="436" t="s">
        <v>14</v>
      </c>
      <c r="F115" s="437" t="s">
        <v>67</v>
      </c>
      <c r="G115" s="438" t="s">
        <v>1627</v>
      </c>
      <c r="H115" s="438" t="s">
        <v>14</v>
      </c>
      <c r="I115" s="438" t="s">
        <v>14</v>
      </c>
      <c r="J115" s="438" t="s">
        <v>1627</v>
      </c>
    </row>
    <row r="116" spans="1:10" s="435" customFormat="1">
      <c r="A116" s="436"/>
      <c r="B116" s="436" t="s">
        <v>14</v>
      </c>
      <c r="C116" s="436" t="s">
        <v>14</v>
      </c>
      <c r="D116" s="436" t="s">
        <v>14</v>
      </c>
      <c r="E116" s="436" t="s">
        <v>1509</v>
      </c>
      <c r="F116" s="437" t="s">
        <v>1510</v>
      </c>
      <c r="G116" s="438" t="s">
        <v>1628</v>
      </c>
      <c r="H116" s="438" t="s">
        <v>14</v>
      </c>
      <c r="I116" s="438" t="s">
        <v>14</v>
      </c>
      <c r="J116" s="438" t="s">
        <v>1628</v>
      </c>
    </row>
    <row r="117" spans="1:10" s="435" customFormat="1">
      <c r="A117" s="436"/>
      <c r="B117" s="436" t="s">
        <v>14</v>
      </c>
      <c r="C117" s="436" t="s">
        <v>14</v>
      </c>
      <c r="D117" s="436" t="s">
        <v>14</v>
      </c>
      <c r="E117" s="436" t="s">
        <v>1511</v>
      </c>
      <c r="F117" s="437" t="s">
        <v>1512</v>
      </c>
      <c r="G117" s="438" t="s">
        <v>1629</v>
      </c>
      <c r="H117" s="438" t="s">
        <v>14</v>
      </c>
      <c r="I117" s="438" t="s">
        <v>14</v>
      </c>
      <c r="J117" s="438" t="s">
        <v>1629</v>
      </c>
    </row>
    <row r="118" spans="1:10" s="435" customFormat="1">
      <c r="A118" s="436"/>
      <c r="B118" s="436" t="s">
        <v>14</v>
      </c>
      <c r="C118" s="436" t="s">
        <v>14</v>
      </c>
      <c r="D118" s="436" t="s">
        <v>1513</v>
      </c>
      <c r="E118" s="436" t="s">
        <v>14</v>
      </c>
      <c r="F118" s="437" t="s">
        <v>1514</v>
      </c>
      <c r="G118" s="438" t="s">
        <v>1515</v>
      </c>
      <c r="H118" s="438" t="s">
        <v>14</v>
      </c>
      <c r="I118" s="438" t="s">
        <v>14</v>
      </c>
      <c r="J118" s="438" t="s">
        <v>1515</v>
      </c>
    </row>
    <row r="119" spans="1:10" s="435" customFormat="1">
      <c r="A119" s="436"/>
      <c r="B119" s="436" t="s">
        <v>14</v>
      </c>
      <c r="C119" s="436" t="s">
        <v>14</v>
      </c>
      <c r="D119" s="436" t="s">
        <v>14</v>
      </c>
      <c r="E119" s="436" t="s">
        <v>1516</v>
      </c>
      <c r="F119" s="437" t="s">
        <v>1514</v>
      </c>
      <c r="G119" s="438" t="s">
        <v>1515</v>
      </c>
      <c r="H119" s="438" t="s">
        <v>14</v>
      </c>
      <c r="I119" s="438" t="s">
        <v>14</v>
      </c>
      <c r="J119" s="438" t="s">
        <v>1515</v>
      </c>
    </row>
    <row r="120" spans="1:10" s="435" customFormat="1">
      <c r="A120" s="436"/>
      <c r="B120" s="436" t="s">
        <v>14</v>
      </c>
      <c r="C120" s="436" t="s">
        <v>1619</v>
      </c>
      <c r="D120" s="436" t="s">
        <v>14</v>
      </c>
      <c r="E120" s="436" t="s">
        <v>14</v>
      </c>
      <c r="F120" s="437" t="s">
        <v>1391</v>
      </c>
      <c r="G120" s="438" t="s">
        <v>1596</v>
      </c>
      <c r="H120" s="438" t="s">
        <v>14</v>
      </c>
      <c r="I120" s="438" t="s">
        <v>1517</v>
      </c>
      <c r="J120" s="438" t="s">
        <v>1597</v>
      </c>
    </row>
    <row r="121" spans="1:10" s="435" customFormat="1">
      <c r="A121" s="436"/>
      <c r="B121" s="436" t="s">
        <v>14</v>
      </c>
      <c r="C121" s="436" t="s">
        <v>14</v>
      </c>
      <c r="D121" s="436" t="s">
        <v>1392</v>
      </c>
      <c r="E121" s="436" t="s">
        <v>14</v>
      </c>
      <c r="F121" s="437" t="s">
        <v>1391</v>
      </c>
      <c r="G121" s="438" t="s">
        <v>1596</v>
      </c>
      <c r="H121" s="438" t="s">
        <v>14</v>
      </c>
      <c r="I121" s="438" t="s">
        <v>1517</v>
      </c>
      <c r="J121" s="438" t="s">
        <v>1597</v>
      </c>
    </row>
    <row r="122" spans="1:10" s="435" customFormat="1">
      <c r="A122" s="436"/>
      <c r="B122" s="436" t="s">
        <v>14</v>
      </c>
      <c r="C122" s="436" t="s">
        <v>14</v>
      </c>
      <c r="D122" s="436" t="s">
        <v>14</v>
      </c>
      <c r="E122" s="436" t="s">
        <v>1598</v>
      </c>
      <c r="F122" s="437" t="s">
        <v>1599</v>
      </c>
      <c r="G122" s="438" t="s">
        <v>1600</v>
      </c>
      <c r="H122" s="438" t="s">
        <v>14</v>
      </c>
      <c r="I122" s="438" t="s">
        <v>14</v>
      </c>
      <c r="J122" s="438" t="s">
        <v>1600</v>
      </c>
    </row>
    <row r="123" spans="1:10" s="435" customFormat="1">
      <c r="A123" s="436"/>
      <c r="B123" s="436" t="s">
        <v>14</v>
      </c>
      <c r="C123" s="436" t="s">
        <v>14</v>
      </c>
      <c r="D123" s="436" t="s">
        <v>14</v>
      </c>
      <c r="E123" s="436" t="s">
        <v>1518</v>
      </c>
      <c r="F123" s="437" t="s">
        <v>1519</v>
      </c>
      <c r="G123" s="438" t="s">
        <v>1520</v>
      </c>
      <c r="H123" s="438" t="s">
        <v>14</v>
      </c>
      <c r="I123" s="438" t="s">
        <v>1520</v>
      </c>
      <c r="J123" s="438" t="s">
        <v>14</v>
      </c>
    </row>
    <row r="124" spans="1:10" s="435" customFormat="1">
      <c r="A124" s="436"/>
      <c r="B124" s="436" t="s">
        <v>14</v>
      </c>
      <c r="C124" s="436" t="s">
        <v>14</v>
      </c>
      <c r="D124" s="436" t="s">
        <v>14</v>
      </c>
      <c r="E124" s="436" t="s">
        <v>1393</v>
      </c>
      <c r="F124" s="437" t="s">
        <v>1394</v>
      </c>
      <c r="G124" s="438" t="s">
        <v>1521</v>
      </c>
      <c r="H124" s="438" t="s">
        <v>14</v>
      </c>
      <c r="I124" s="438" t="s">
        <v>1521</v>
      </c>
      <c r="J124" s="438" t="s">
        <v>14</v>
      </c>
    </row>
    <row r="125" spans="1:10" s="435" customFormat="1" ht="62">
      <c r="A125" s="436"/>
      <c r="B125" s="436" t="s">
        <v>14</v>
      </c>
      <c r="C125" s="436" t="s">
        <v>14</v>
      </c>
      <c r="D125" s="436" t="s">
        <v>14</v>
      </c>
      <c r="E125" s="436" t="s">
        <v>1522</v>
      </c>
      <c r="F125" s="437" t="s">
        <v>1523</v>
      </c>
      <c r="G125" s="438" t="s">
        <v>1524</v>
      </c>
      <c r="H125" s="438" t="s">
        <v>14</v>
      </c>
      <c r="I125" s="438" t="s">
        <v>1524</v>
      </c>
      <c r="J125" s="438" t="s">
        <v>14</v>
      </c>
    </row>
    <row r="126" spans="1:10" s="435" customFormat="1" ht="31">
      <c r="A126" s="436"/>
      <c r="B126" s="436" t="s">
        <v>14</v>
      </c>
      <c r="C126" s="436" t="s">
        <v>14</v>
      </c>
      <c r="D126" s="436" t="s">
        <v>14</v>
      </c>
      <c r="E126" s="436" t="s">
        <v>1525</v>
      </c>
      <c r="F126" s="437" t="s">
        <v>1526</v>
      </c>
      <c r="G126" s="438" t="s">
        <v>1527</v>
      </c>
      <c r="H126" s="438" t="s">
        <v>14</v>
      </c>
      <c r="I126" s="438" t="s">
        <v>1528</v>
      </c>
      <c r="J126" s="438" t="s">
        <v>1529</v>
      </c>
    </row>
    <row r="127" spans="1:10" s="435" customFormat="1" ht="46.5">
      <c r="A127" s="436"/>
      <c r="B127" s="436" t="s">
        <v>14</v>
      </c>
      <c r="C127" s="436" t="s">
        <v>14</v>
      </c>
      <c r="D127" s="436" t="s">
        <v>14</v>
      </c>
      <c r="E127" s="436" t="s">
        <v>1530</v>
      </c>
      <c r="F127" s="437" t="s">
        <v>1531</v>
      </c>
      <c r="G127" s="438" t="s">
        <v>1532</v>
      </c>
      <c r="H127" s="438" t="s">
        <v>14</v>
      </c>
      <c r="I127" s="438" t="s">
        <v>14</v>
      </c>
      <c r="J127" s="438" t="s">
        <v>1532</v>
      </c>
    </row>
    <row r="128" spans="1:10" s="435" customFormat="1" ht="31">
      <c r="A128" s="439"/>
      <c r="B128" s="439" t="s">
        <v>14</v>
      </c>
      <c r="C128" s="439" t="s">
        <v>14</v>
      </c>
      <c r="D128" s="439" t="s">
        <v>14</v>
      </c>
      <c r="E128" s="439" t="s">
        <v>1533</v>
      </c>
      <c r="F128" s="440" t="s">
        <v>1534</v>
      </c>
      <c r="G128" s="441" t="s">
        <v>1535</v>
      </c>
      <c r="H128" s="441" t="s">
        <v>14</v>
      </c>
      <c r="I128" s="441" t="s">
        <v>14</v>
      </c>
      <c r="J128" s="441" t="s">
        <v>1535</v>
      </c>
    </row>
    <row r="130" spans="1:10">
      <c r="A130" s="501" t="s">
        <v>1607</v>
      </c>
      <c r="B130" s="501"/>
      <c r="C130" s="501"/>
      <c r="D130" s="501"/>
      <c r="E130" s="501"/>
      <c r="F130" s="501"/>
      <c r="H130" s="501" t="s">
        <v>1604</v>
      </c>
      <c r="I130" s="501"/>
      <c r="J130" s="501"/>
    </row>
    <row r="131" spans="1:10">
      <c r="A131" s="502" t="s">
        <v>1537</v>
      </c>
      <c r="B131" s="502"/>
      <c r="C131" s="502"/>
      <c r="D131" s="502"/>
      <c r="E131" s="502"/>
      <c r="F131" s="502"/>
      <c r="H131" s="502" t="s">
        <v>309</v>
      </c>
      <c r="I131" s="502"/>
      <c r="J131" s="502"/>
    </row>
    <row r="132" spans="1:10">
      <c r="A132" s="501" t="s">
        <v>124</v>
      </c>
      <c r="B132" s="501"/>
      <c r="C132" s="501"/>
      <c r="D132" s="501"/>
      <c r="E132" s="501"/>
      <c r="F132" s="501"/>
      <c r="H132" s="501" t="s">
        <v>124</v>
      </c>
      <c r="I132" s="501"/>
      <c r="J132" s="501"/>
    </row>
    <row r="136" spans="1:10">
      <c r="H136" s="499" t="s">
        <v>278</v>
      </c>
      <c r="I136" s="499"/>
      <c r="J136" s="499"/>
    </row>
  </sheetData>
  <mergeCells count="10">
    <mergeCell ref="A6:F6"/>
    <mergeCell ref="H136:J136"/>
    <mergeCell ref="A2:J2"/>
    <mergeCell ref="A3:J3"/>
    <mergeCell ref="A131:F131"/>
    <mergeCell ref="A132:F132"/>
    <mergeCell ref="H131:J131"/>
    <mergeCell ref="H132:J132"/>
    <mergeCell ref="A130:F130"/>
    <mergeCell ref="H130:J130"/>
  </mergeCells>
  <printOptions horizontalCentered="1"/>
  <pageMargins left="0.78740157480314965" right="0.59055118110236227" top="0.78740157480314965" bottom="0.59055118110236227" header="0.31496062992125984" footer="0.31496062992125984"/>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42"/>
  <sheetViews>
    <sheetView view="pageBreakPreview" zoomScale="70" zoomScaleNormal="100" zoomScaleSheetLayoutView="70" workbookViewId="0">
      <selection activeCell="J16" sqref="J16"/>
    </sheetView>
  </sheetViews>
  <sheetFormatPr defaultColWidth="9" defaultRowHeight="15.5"/>
  <cols>
    <col min="1" max="1" width="4" style="28" customWidth="1"/>
    <col min="2" max="2" width="7" style="28" customWidth="1"/>
    <col min="3" max="3" width="5.25" style="28" customWidth="1"/>
    <col min="4" max="4" width="6.75" style="28" customWidth="1"/>
    <col min="5" max="5" width="6.25" style="28" customWidth="1"/>
    <col min="6" max="6" width="6.5" style="28" customWidth="1"/>
    <col min="7" max="7" width="39.75" style="28" customWidth="1"/>
    <col min="8" max="8" width="17.08203125" style="296" customWidth="1"/>
    <col min="9" max="9" width="9" style="26"/>
    <col min="10" max="10" width="15.25" style="26" bestFit="1" customWidth="1"/>
    <col min="11" max="16384" width="9" style="26"/>
  </cols>
  <sheetData>
    <row r="1" spans="1:8">
      <c r="A1" s="24"/>
      <c r="B1" s="24"/>
      <c r="C1" s="24"/>
      <c r="D1" s="24"/>
      <c r="E1" s="24"/>
      <c r="F1" s="24"/>
      <c r="G1" s="24"/>
      <c r="H1" s="320" t="s">
        <v>267</v>
      </c>
    </row>
    <row r="2" spans="1:8">
      <c r="A2" s="503" t="s">
        <v>320</v>
      </c>
      <c r="B2" s="503"/>
      <c r="C2" s="503"/>
      <c r="D2" s="503"/>
      <c r="E2" s="503"/>
      <c r="F2" s="503"/>
      <c r="G2" s="503"/>
      <c r="H2" s="503"/>
    </row>
    <row r="3" spans="1:8">
      <c r="A3" s="481" t="str">
        <f>'04'!A3:J3</f>
        <v>(Biểu kèm theo Quyết định số               /QD-UBND ngày        /        /2026 của UBND xã Bắc Sơn)</v>
      </c>
      <c r="B3" s="481"/>
      <c r="C3" s="481"/>
      <c r="D3" s="481"/>
      <c r="E3" s="481"/>
      <c r="F3" s="481"/>
      <c r="G3" s="481"/>
      <c r="H3" s="481"/>
    </row>
    <row r="4" spans="1:8">
      <c r="H4" s="321" t="s">
        <v>167</v>
      </c>
    </row>
    <row r="5" spans="1:8" s="247" customFormat="1" ht="26">
      <c r="A5" s="322" t="s">
        <v>151</v>
      </c>
      <c r="B5" s="322" t="s">
        <v>163</v>
      </c>
      <c r="C5" s="322" t="s">
        <v>168</v>
      </c>
      <c r="D5" s="322" t="s">
        <v>169</v>
      </c>
      <c r="E5" s="322" t="s">
        <v>164</v>
      </c>
      <c r="F5" s="322" t="s">
        <v>165</v>
      </c>
      <c r="G5" s="322" t="s">
        <v>116</v>
      </c>
      <c r="H5" s="323" t="s">
        <v>1247</v>
      </c>
    </row>
    <row r="6" spans="1:8" s="423" customFormat="1">
      <c r="A6" s="504" t="s">
        <v>224</v>
      </c>
      <c r="B6" s="505"/>
      <c r="C6" s="505"/>
      <c r="D6" s="505"/>
      <c r="E6" s="505"/>
      <c r="F6" s="505"/>
      <c r="G6" s="505"/>
      <c r="H6" s="442" t="s">
        <v>1630</v>
      </c>
    </row>
    <row r="7" spans="1:8" s="423" customFormat="1">
      <c r="A7" s="436" t="s">
        <v>28</v>
      </c>
      <c r="B7" s="436" t="s">
        <v>14</v>
      </c>
      <c r="C7" s="436" t="s">
        <v>14</v>
      </c>
      <c r="D7" s="436" t="s">
        <v>14</v>
      </c>
      <c r="E7" s="436" t="s">
        <v>14</v>
      </c>
      <c r="F7" s="436" t="s">
        <v>14</v>
      </c>
      <c r="G7" s="437" t="s">
        <v>321</v>
      </c>
      <c r="H7" s="438" t="s">
        <v>1630</v>
      </c>
    </row>
    <row r="8" spans="1:8" s="423" customFormat="1">
      <c r="A8" s="436" t="s">
        <v>14</v>
      </c>
      <c r="B8" s="436" t="s">
        <v>322</v>
      </c>
      <c r="C8" s="436" t="s">
        <v>14</v>
      </c>
      <c r="D8" s="436" t="s">
        <v>14</v>
      </c>
      <c r="E8" s="436" t="s">
        <v>14</v>
      </c>
      <c r="F8" s="436" t="s">
        <v>14</v>
      </c>
      <c r="G8" s="437" t="s">
        <v>323</v>
      </c>
      <c r="H8" s="438" t="s">
        <v>1630</v>
      </c>
    </row>
    <row r="9" spans="1:8" s="423" customFormat="1">
      <c r="A9" s="436" t="s">
        <v>14</v>
      </c>
      <c r="B9" s="436" t="s">
        <v>14</v>
      </c>
      <c r="C9" s="436" t="s">
        <v>324</v>
      </c>
      <c r="D9" s="436" t="s">
        <v>14</v>
      </c>
      <c r="E9" s="436" t="s">
        <v>14</v>
      </c>
      <c r="F9" s="436" t="s">
        <v>14</v>
      </c>
      <c r="G9" s="437" t="s">
        <v>325</v>
      </c>
      <c r="H9" s="438" t="s">
        <v>326</v>
      </c>
    </row>
    <row r="10" spans="1:8" s="423" customFormat="1">
      <c r="A10" s="436" t="s">
        <v>14</v>
      </c>
      <c r="B10" s="436" t="s">
        <v>14</v>
      </c>
      <c r="C10" s="436" t="s">
        <v>14</v>
      </c>
      <c r="D10" s="436" t="s">
        <v>327</v>
      </c>
      <c r="E10" s="436" t="s">
        <v>14</v>
      </c>
      <c r="F10" s="436" t="s">
        <v>14</v>
      </c>
      <c r="G10" s="437" t="s">
        <v>325</v>
      </c>
      <c r="H10" s="438" t="s">
        <v>326</v>
      </c>
    </row>
    <row r="11" spans="1:8" s="423" customFormat="1">
      <c r="A11" s="436" t="s">
        <v>14</v>
      </c>
      <c r="B11" s="436" t="s">
        <v>14</v>
      </c>
      <c r="C11" s="436" t="s">
        <v>14</v>
      </c>
      <c r="D11" s="436" t="s">
        <v>14</v>
      </c>
      <c r="E11" s="436" t="s">
        <v>328</v>
      </c>
      <c r="F11" s="436" t="s">
        <v>14</v>
      </c>
      <c r="G11" s="437" t="s">
        <v>329</v>
      </c>
      <c r="H11" s="438" t="s">
        <v>330</v>
      </c>
    </row>
    <row r="12" spans="1:8" s="423" customFormat="1" ht="31">
      <c r="A12" s="436" t="s">
        <v>14</v>
      </c>
      <c r="B12" s="436" t="s">
        <v>14</v>
      </c>
      <c r="C12" s="436" t="s">
        <v>14</v>
      </c>
      <c r="D12" s="436" t="s">
        <v>14</v>
      </c>
      <c r="E12" s="436" t="s">
        <v>14</v>
      </c>
      <c r="F12" s="436" t="s">
        <v>331</v>
      </c>
      <c r="G12" s="437" t="s">
        <v>332</v>
      </c>
      <c r="H12" s="438" t="s">
        <v>333</v>
      </c>
    </row>
    <row r="13" spans="1:8" s="423" customFormat="1">
      <c r="A13" s="436" t="s">
        <v>14</v>
      </c>
      <c r="B13" s="436" t="s">
        <v>14</v>
      </c>
      <c r="C13" s="436" t="s">
        <v>14</v>
      </c>
      <c r="D13" s="436" t="s">
        <v>14</v>
      </c>
      <c r="E13" s="436" t="s">
        <v>14</v>
      </c>
      <c r="F13" s="436" t="s">
        <v>334</v>
      </c>
      <c r="G13" s="437" t="s">
        <v>335</v>
      </c>
      <c r="H13" s="438" t="s">
        <v>336</v>
      </c>
    </row>
    <row r="14" spans="1:8" s="423" customFormat="1" ht="31">
      <c r="A14" s="436" t="s">
        <v>14</v>
      </c>
      <c r="B14" s="436" t="s">
        <v>14</v>
      </c>
      <c r="C14" s="436" t="s">
        <v>14</v>
      </c>
      <c r="D14" s="436" t="s">
        <v>14</v>
      </c>
      <c r="E14" s="436" t="s">
        <v>337</v>
      </c>
      <c r="F14" s="436" t="s">
        <v>14</v>
      </c>
      <c r="G14" s="437" t="s">
        <v>338</v>
      </c>
      <c r="H14" s="438" t="s">
        <v>339</v>
      </c>
    </row>
    <row r="15" spans="1:8" s="423" customFormat="1">
      <c r="A15" s="436" t="s">
        <v>14</v>
      </c>
      <c r="B15" s="436" t="s">
        <v>14</v>
      </c>
      <c r="C15" s="436" t="s">
        <v>14</v>
      </c>
      <c r="D15" s="436" t="s">
        <v>14</v>
      </c>
      <c r="E15" s="436" t="s">
        <v>14</v>
      </c>
      <c r="F15" s="436" t="s">
        <v>340</v>
      </c>
      <c r="G15" s="437" t="s">
        <v>341</v>
      </c>
      <c r="H15" s="438" t="s">
        <v>339</v>
      </c>
    </row>
    <row r="16" spans="1:8" s="423" customFormat="1">
      <c r="A16" s="436" t="s">
        <v>14</v>
      </c>
      <c r="B16" s="436" t="s">
        <v>14</v>
      </c>
      <c r="C16" s="436" t="s">
        <v>14</v>
      </c>
      <c r="D16" s="436" t="s">
        <v>14</v>
      </c>
      <c r="E16" s="436" t="s">
        <v>342</v>
      </c>
      <c r="F16" s="436" t="s">
        <v>14</v>
      </c>
      <c r="G16" s="437" t="s">
        <v>343</v>
      </c>
      <c r="H16" s="438" t="s">
        <v>344</v>
      </c>
    </row>
    <row r="17" spans="1:8" s="423" customFormat="1">
      <c r="A17" s="436" t="s">
        <v>14</v>
      </c>
      <c r="B17" s="436" t="s">
        <v>14</v>
      </c>
      <c r="C17" s="436" t="s">
        <v>14</v>
      </c>
      <c r="D17" s="436" t="s">
        <v>14</v>
      </c>
      <c r="E17" s="436" t="s">
        <v>14</v>
      </c>
      <c r="F17" s="436" t="s">
        <v>345</v>
      </c>
      <c r="G17" s="437" t="s">
        <v>109</v>
      </c>
      <c r="H17" s="438" t="s">
        <v>344</v>
      </c>
    </row>
    <row r="18" spans="1:8" s="423" customFormat="1">
      <c r="A18" s="436" t="s">
        <v>14</v>
      </c>
      <c r="B18" s="436" t="s">
        <v>14</v>
      </c>
      <c r="C18" s="436" t="s">
        <v>14</v>
      </c>
      <c r="D18" s="436" t="s">
        <v>14</v>
      </c>
      <c r="E18" s="436" t="s">
        <v>346</v>
      </c>
      <c r="F18" s="436" t="s">
        <v>14</v>
      </c>
      <c r="G18" s="437" t="s">
        <v>109</v>
      </c>
      <c r="H18" s="438" t="s">
        <v>347</v>
      </c>
    </row>
    <row r="19" spans="1:8" s="423" customFormat="1">
      <c r="A19" s="436" t="s">
        <v>14</v>
      </c>
      <c r="B19" s="436" t="s">
        <v>14</v>
      </c>
      <c r="C19" s="436" t="s">
        <v>14</v>
      </c>
      <c r="D19" s="436" t="s">
        <v>14</v>
      </c>
      <c r="E19" s="436" t="s">
        <v>14</v>
      </c>
      <c r="F19" s="436" t="s">
        <v>348</v>
      </c>
      <c r="G19" s="437" t="s">
        <v>349</v>
      </c>
      <c r="H19" s="438" t="s">
        <v>347</v>
      </c>
    </row>
    <row r="20" spans="1:8" s="423" customFormat="1">
      <c r="A20" s="436" t="s">
        <v>14</v>
      </c>
      <c r="B20" s="436" t="s">
        <v>14</v>
      </c>
      <c r="C20" s="436" t="s">
        <v>350</v>
      </c>
      <c r="D20" s="436" t="s">
        <v>14</v>
      </c>
      <c r="E20" s="436" t="s">
        <v>14</v>
      </c>
      <c r="F20" s="436" t="s">
        <v>14</v>
      </c>
      <c r="G20" s="437" t="s">
        <v>351</v>
      </c>
      <c r="H20" s="438" t="s">
        <v>352</v>
      </c>
    </row>
    <row r="21" spans="1:8" s="423" customFormat="1">
      <c r="A21" s="436" t="s">
        <v>14</v>
      </c>
      <c r="B21" s="436" t="s">
        <v>14</v>
      </c>
      <c r="C21" s="436" t="s">
        <v>14</v>
      </c>
      <c r="D21" s="436" t="s">
        <v>353</v>
      </c>
      <c r="E21" s="436" t="s">
        <v>14</v>
      </c>
      <c r="F21" s="436" t="s">
        <v>14</v>
      </c>
      <c r="G21" s="437" t="s">
        <v>351</v>
      </c>
      <c r="H21" s="438" t="s">
        <v>352</v>
      </c>
    </row>
    <row r="22" spans="1:8" s="423" customFormat="1" ht="31">
      <c r="A22" s="436" t="s">
        <v>14</v>
      </c>
      <c r="B22" s="436" t="s">
        <v>14</v>
      </c>
      <c r="C22" s="436" t="s">
        <v>14</v>
      </c>
      <c r="D22" s="436" t="s">
        <v>14</v>
      </c>
      <c r="E22" s="436" t="s">
        <v>337</v>
      </c>
      <c r="F22" s="436" t="s">
        <v>14</v>
      </c>
      <c r="G22" s="437" t="s">
        <v>338</v>
      </c>
      <c r="H22" s="438" t="s">
        <v>354</v>
      </c>
    </row>
    <row r="23" spans="1:8" s="423" customFormat="1">
      <c r="A23" s="436" t="s">
        <v>14</v>
      </c>
      <c r="B23" s="436" t="s">
        <v>14</v>
      </c>
      <c r="C23" s="436" t="s">
        <v>14</v>
      </c>
      <c r="D23" s="436" t="s">
        <v>14</v>
      </c>
      <c r="E23" s="436" t="s">
        <v>14</v>
      </c>
      <c r="F23" s="436" t="s">
        <v>340</v>
      </c>
      <c r="G23" s="437" t="s">
        <v>341</v>
      </c>
      <c r="H23" s="438" t="s">
        <v>354</v>
      </c>
    </row>
    <row r="24" spans="1:8" s="423" customFormat="1">
      <c r="A24" s="436" t="s">
        <v>14</v>
      </c>
      <c r="B24" s="436" t="s">
        <v>14</v>
      </c>
      <c r="C24" s="436" t="s">
        <v>14</v>
      </c>
      <c r="D24" s="436" t="s">
        <v>14</v>
      </c>
      <c r="E24" s="436" t="s">
        <v>355</v>
      </c>
      <c r="F24" s="436" t="s">
        <v>14</v>
      </c>
      <c r="G24" s="437" t="s">
        <v>356</v>
      </c>
      <c r="H24" s="438" t="s">
        <v>357</v>
      </c>
    </row>
    <row r="25" spans="1:8" s="423" customFormat="1">
      <c r="A25" s="436" t="s">
        <v>14</v>
      </c>
      <c r="B25" s="436" t="s">
        <v>14</v>
      </c>
      <c r="C25" s="436" t="s">
        <v>14</v>
      </c>
      <c r="D25" s="436" t="s">
        <v>14</v>
      </c>
      <c r="E25" s="436" t="s">
        <v>14</v>
      </c>
      <c r="F25" s="436" t="s">
        <v>358</v>
      </c>
      <c r="G25" s="437" t="s">
        <v>359</v>
      </c>
      <c r="H25" s="438" t="s">
        <v>360</v>
      </c>
    </row>
    <row r="26" spans="1:8" s="423" customFormat="1">
      <c r="A26" s="436" t="s">
        <v>14</v>
      </c>
      <c r="B26" s="436" t="s">
        <v>14</v>
      </c>
      <c r="C26" s="436" t="s">
        <v>14</v>
      </c>
      <c r="D26" s="436" t="s">
        <v>14</v>
      </c>
      <c r="E26" s="436" t="s">
        <v>14</v>
      </c>
      <c r="F26" s="436" t="s">
        <v>361</v>
      </c>
      <c r="G26" s="437" t="s">
        <v>362</v>
      </c>
      <c r="H26" s="438" t="s">
        <v>363</v>
      </c>
    </row>
    <row r="27" spans="1:8" s="423" customFormat="1" ht="31">
      <c r="A27" s="436" t="s">
        <v>14</v>
      </c>
      <c r="B27" s="436" t="s">
        <v>14</v>
      </c>
      <c r="C27" s="436" t="s">
        <v>14</v>
      </c>
      <c r="D27" s="436" t="s">
        <v>14</v>
      </c>
      <c r="E27" s="436" t="s">
        <v>364</v>
      </c>
      <c r="F27" s="436" t="s">
        <v>14</v>
      </c>
      <c r="G27" s="437" t="s">
        <v>365</v>
      </c>
      <c r="H27" s="438" t="s">
        <v>366</v>
      </c>
    </row>
    <row r="28" spans="1:8" s="423" customFormat="1">
      <c r="A28" s="436" t="s">
        <v>14</v>
      </c>
      <c r="B28" s="436" t="s">
        <v>14</v>
      </c>
      <c r="C28" s="436" t="s">
        <v>14</v>
      </c>
      <c r="D28" s="436" t="s">
        <v>14</v>
      </c>
      <c r="E28" s="436" t="s">
        <v>14</v>
      </c>
      <c r="F28" s="436" t="s">
        <v>367</v>
      </c>
      <c r="G28" s="437" t="s">
        <v>368</v>
      </c>
      <c r="H28" s="438" t="s">
        <v>369</v>
      </c>
    </row>
    <row r="29" spans="1:8" s="423" customFormat="1">
      <c r="A29" s="436" t="s">
        <v>14</v>
      </c>
      <c r="B29" s="436" t="s">
        <v>14</v>
      </c>
      <c r="C29" s="436" t="s">
        <v>14</v>
      </c>
      <c r="D29" s="436" t="s">
        <v>14</v>
      </c>
      <c r="E29" s="436" t="s">
        <v>14</v>
      </c>
      <c r="F29" s="436" t="s">
        <v>370</v>
      </c>
      <c r="G29" s="437" t="s">
        <v>371</v>
      </c>
      <c r="H29" s="438" t="s">
        <v>372</v>
      </c>
    </row>
    <row r="30" spans="1:8" s="423" customFormat="1">
      <c r="A30" s="436" t="s">
        <v>14</v>
      </c>
      <c r="B30" s="436" t="s">
        <v>14</v>
      </c>
      <c r="C30" s="436" t="s">
        <v>14</v>
      </c>
      <c r="D30" s="436" t="s">
        <v>14</v>
      </c>
      <c r="E30" s="436" t="s">
        <v>342</v>
      </c>
      <c r="F30" s="436" t="s">
        <v>14</v>
      </c>
      <c r="G30" s="437" t="s">
        <v>343</v>
      </c>
      <c r="H30" s="438" t="s">
        <v>373</v>
      </c>
    </row>
    <row r="31" spans="1:8" s="423" customFormat="1">
      <c r="A31" s="436" t="s">
        <v>14</v>
      </c>
      <c r="B31" s="436" t="s">
        <v>14</v>
      </c>
      <c r="C31" s="436" t="s">
        <v>14</v>
      </c>
      <c r="D31" s="436" t="s">
        <v>14</v>
      </c>
      <c r="E31" s="436" t="s">
        <v>14</v>
      </c>
      <c r="F31" s="436" t="s">
        <v>374</v>
      </c>
      <c r="G31" s="437" t="s">
        <v>375</v>
      </c>
      <c r="H31" s="438" t="s">
        <v>373</v>
      </c>
    </row>
    <row r="32" spans="1:8" s="423" customFormat="1">
      <c r="A32" s="436" t="s">
        <v>14</v>
      </c>
      <c r="B32" s="436" t="s">
        <v>14</v>
      </c>
      <c r="C32" s="436" t="s">
        <v>14</v>
      </c>
      <c r="D32" s="436" t="s">
        <v>14</v>
      </c>
      <c r="E32" s="436" t="s">
        <v>346</v>
      </c>
      <c r="F32" s="436" t="s">
        <v>14</v>
      </c>
      <c r="G32" s="437" t="s">
        <v>109</v>
      </c>
      <c r="H32" s="438" t="s">
        <v>376</v>
      </c>
    </row>
    <row r="33" spans="1:8" s="423" customFormat="1">
      <c r="A33" s="436" t="s">
        <v>14</v>
      </c>
      <c r="B33" s="436" t="s">
        <v>14</v>
      </c>
      <c r="C33" s="436" t="s">
        <v>14</v>
      </c>
      <c r="D33" s="436" t="s">
        <v>14</v>
      </c>
      <c r="E33" s="436" t="s">
        <v>14</v>
      </c>
      <c r="F33" s="436" t="s">
        <v>348</v>
      </c>
      <c r="G33" s="437" t="s">
        <v>349</v>
      </c>
      <c r="H33" s="438" t="s">
        <v>376</v>
      </c>
    </row>
    <row r="34" spans="1:8" s="423" customFormat="1">
      <c r="A34" s="436" t="s">
        <v>14</v>
      </c>
      <c r="B34" s="436" t="s">
        <v>14</v>
      </c>
      <c r="C34" s="436" t="s">
        <v>377</v>
      </c>
      <c r="D34" s="436" t="s">
        <v>14</v>
      </c>
      <c r="E34" s="436" t="s">
        <v>14</v>
      </c>
      <c r="F34" s="436" t="s">
        <v>14</v>
      </c>
      <c r="G34" s="437" t="s">
        <v>378</v>
      </c>
      <c r="H34" s="438" t="s">
        <v>379</v>
      </c>
    </row>
    <row r="35" spans="1:8" s="423" customFormat="1">
      <c r="A35" s="436" t="s">
        <v>14</v>
      </c>
      <c r="B35" s="436" t="s">
        <v>14</v>
      </c>
      <c r="C35" s="436" t="s">
        <v>14</v>
      </c>
      <c r="D35" s="436" t="s">
        <v>380</v>
      </c>
      <c r="E35" s="436" t="s">
        <v>14</v>
      </c>
      <c r="F35" s="436" t="s">
        <v>14</v>
      </c>
      <c r="G35" s="437" t="s">
        <v>381</v>
      </c>
      <c r="H35" s="438" t="s">
        <v>382</v>
      </c>
    </row>
    <row r="36" spans="1:8" s="423" customFormat="1">
      <c r="A36" s="436" t="s">
        <v>14</v>
      </c>
      <c r="B36" s="436" t="s">
        <v>14</v>
      </c>
      <c r="C36" s="436" t="s">
        <v>14</v>
      </c>
      <c r="D36" s="436" t="s">
        <v>14</v>
      </c>
      <c r="E36" s="436" t="s">
        <v>383</v>
      </c>
      <c r="F36" s="436" t="s">
        <v>14</v>
      </c>
      <c r="G36" s="437" t="s">
        <v>384</v>
      </c>
      <c r="H36" s="438" t="s">
        <v>385</v>
      </c>
    </row>
    <row r="37" spans="1:8" s="423" customFormat="1">
      <c r="A37" s="436" t="s">
        <v>14</v>
      </c>
      <c r="B37" s="436" t="s">
        <v>14</v>
      </c>
      <c r="C37" s="436" t="s">
        <v>14</v>
      </c>
      <c r="D37" s="436" t="s">
        <v>14</v>
      </c>
      <c r="E37" s="436" t="s">
        <v>14</v>
      </c>
      <c r="F37" s="436" t="s">
        <v>386</v>
      </c>
      <c r="G37" s="437" t="s">
        <v>387</v>
      </c>
      <c r="H37" s="438" t="s">
        <v>385</v>
      </c>
    </row>
    <row r="38" spans="1:8" s="423" customFormat="1" ht="31">
      <c r="A38" s="436" t="s">
        <v>14</v>
      </c>
      <c r="B38" s="436" t="s">
        <v>14</v>
      </c>
      <c r="C38" s="436" t="s">
        <v>14</v>
      </c>
      <c r="D38" s="436" t="s">
        <v>14</v>
      </c>
      <c r="E38" s="436" t="s">
        <v>388</v>
      </c>
      <c r="F38" s="436" t="s">
        <v>14</v>
      </c>
      <c r="G38" s="437" t="s">
        <v>389</v>
      </c>
      <c r="H38" s="438" t="s">
        <v>390</v>
      </c>
    </row>
    <row r="39" spans="1:8" s="423" customFormat="1" ht="31">
      <c r="A39" s="436" t="s">
        <v>14</v>
      </c>
      <c r="B39" s="436" t="s">
        <v>14</v>
      </c>
      <c r="C39" s="436" t="s">
        <v>14</v>
      </c>
      <c r="D39" s="436" t="s">
        <v>14</v>
      </c>
      <c r="E39" s="436" t="s">
        <v>14</v>
      </c>
      <c r="F39" s="436" t="s">
        <v>391</v>
      </c>
      <c r="G39" s="437" t="s">
        <v>389</v>
      </c>
      <c r="H39" s="438" t="s">
        <v>390</v>
      </c>
    </row>
    <row r="40" spans="1:8" s="423" customFormat="1">
      <c r="A40" s="436" t="s">
        <v>14</v>
      </c>
      <c r="B40" s="436" t="s">
        <v>14</v>
      </c>
      <c r="C40" s="436" t="s">
        <v>14</v>
      </c>
      <c r="D40" s="436" t="s">
        <v>14</v>
      </c>
      <c r="E40" s="436" t="s">
        <v>328</v>
      </c>
      <c r="F40" s="436" t="s">
        <v>14</v>
      </c>
      <c r="G40" s="437" t="s">
        <v>329</v>
      </c>
      <c r="H40" s="438" t="s">
        <v>392</v>
      </c>
    </row>
    <row r="41" spans="1:8" s="423" customFormat="1">
      <c r="A41" s="436" t="s">
        <v>14</v>
      </c>
      <c r="B41" s="436" t="s">
        <v>14</v>
      </c>
      <c r="C41" s="436" t="s">
        <v>14</v>
      </c>
      <c r="D41" s="436" t="s">
        <v>14</v>
      </c>
      <c r="E41" s="436" t="s">
        <v>14</v>
      </c>
      <c r="F41" s="436" t="s">
        <v>393</v>
      </c>
      <c r="G41" s="437" t="s">
        <v>394</v>
      </c>
      <c r="H41" s="438" t="s">
        <v>395</v>
      </c>
    </row>
    <row r="42" spans="1:8" s="423" customFormat="1">
      <c r="A42" s="436" t="s">
        <v>14</v>
      </c>
      <c r="B42" s="436" t="s">
        <v>14</v>
      </c>
      <c r="C42" s="436" t="s">
        <v>14</v>
      </c>
      <c r="D42" s="436" t="s">
        <v>14</v>
      </c>
      <c r="E42" s="436" t="s">
        <v>14</v>
      </c>
      <c r="F42" s="436" t="s">
        <v>396</v>
      </c>
      <c r="G42" s="437" t="s">
        <v>397</v>
      </c>
      <c r="H42" s="438" t="s">
        <v>398</v>
      </c>
    </row>
    <row r="43" spans="1:8" s="423" customFormat="1">
      <c r="A43" s="436" t="s">
        <v>14</v>
      </c>
      <c r="B43" s="436" t="s">
        <v>14</v>
      </c>
      <c r="C43" s="436" t="s">
        <v>14</v>
      </c>
      <c r="D43" s="436" t="s">
        <v>14</v>
      </c>
      <c r="E43" s="436" t="s">
        <v>14</v>
      </c>
      <c r="F43" s="436" t="s">
        <v>399</v>
      </c>
      <c r="G43" s="437" t="s">
        <v>400</v>
      </c>
      <c r="H43" s="438" t="s">
        <v>401</v>
      </c>
    </row>
    <row r="44" spans="1:8" s="423" customFormat="1">
      <c r="A44" s="436" t="s">
        <v>14</v>
      </c>
      <c r="B44" s="436" t="s">
        <v>14</v>
      </c>
      <c r="C44" s="436" t="s">
        <v>14</v>
      </c>
      <c r="D44" s="436" t="s">
        <v>14</v>
      </c>
      <c r="E44" s="436" t="s">
        <v>14</v>
      </c>
      <c r="F44" s="436" t="s">
        <v>402</v>
      </c>
      <c r="G44" s="437" t="s">
        <v>403</v>
      </c>
      <c r="H44" s="438" t="s">
        <v>404</v>
      </c>
    </row>
    <row r="45" spans="1:8" s="423" customFormat="1">
      <c r="A45" s="436" t="s">
        <v>14</v>
      </c>
      <c r="B45" s="436" t="s">
        <v>14</v>
      </c>
      <c r="C45" s="436" t="s">
        <v>14</v>
      </c>
      <c r="D45" s="436" t="s">
        <v>14</v>
      </c>
      <c r="E45" s="436" t="s">
        <v>14</v>
      </c>
      <c r="F45" s="436" t="s">
        <v>405</v>
      </c>
      <c r="G45" s="437" t="s">
        <v>406</v>
      </c>
      <c r="H45" s="438" t="s">
        <v>407</v>
      </c>
    </row>
    <row r="46" spans="1:8" s="423" customFormat="1">
      <c r="A46" s="436" t="s">
        <v>14</v>
      </c>
      <c r="B46" s="436" t="s">
        <v>14</v>
      </c>
      <c r="C46" s="436" t="s">
        <v>14</v>
      </c>
      <c r="D46" s="436" t="s">
        <v>14</v>
      </c>
      <c r="E46" s="436" t="s">
        <v>14</v>
      </c>
      <c r="F46" s="436" t="s">
        <v>408</v>
      </c>
      <c r="G46" s="437" t="s">
        <v>409</v>
      </c>
      <c r="H46" s="438" t="s">
        <v>410</v>
      </c>
    </row>
    <row r="47" spans="1:8" s="423" customFormat="1" ht="31">
      <c r="A47" s="436" t="s">
        <v>14</v>
      </c>
      <c r="B47" s="436" t="s">
        <v>14</v>
      </c>
      <c r="C47" s="436" t="s">
        <v>14</v>
      </c>
      <c r="D47" s="436" t="s">
        <v>14</v>
      </c>
      <c r="E47" s="436" t="s">
        <v>14</v>
      </c>
      <c r="F47" s="436" t="s">
        <v>331</v>
      </c>
      <c r="G47" s="437" t="s">
        <v>332</v>
      </c>
      <c r="H47" s="438" t="s">
        <v>411</v>
      </c>
    </row>
    <row r="48" spans="1:8" s="423" customFormat="1">
      <c r="A48" s="436" t="s">
        <v>14</v>
      </c>
      <c r="B48" s="436" t="s">
        <v>14</v>
      </c>
      <c r="C48" s="436" t="s">
        <v>14</v>
      </c>
      <c r="D48" s="436" t="s">
        <v>14</v>
      </c>
      <c r="E48" s="436" t="s">
        <v>14</v>
      </c>
      <c r="F48" s="436" t="s">
        <v>412</v>
      </c>
      <c r="G48" s="437" t="s">
        <v>413</v>
      </c>
      <c r="H48" s="438" t="s">
        <v>414</v>
      </c>
    </row>
    <row r="49" spans="1:8" s="423" customFormat="1" ht="31">
      <c r="A49" s="436" t="s">
        <v>14</v>
      </c>
      <c r="B49" s="436" t="s">
        <v>14</v>
      </c>
      <c r="C49" s="436" t="s">
        <v>14</v>
      </c>
      <c r="D49" s="436" t="s">
        <v>14</v>
      </c>
      <c r="E49" s="436" t="s">
        <v>415</v>
      </c>
      <c r="F49" s="436" t="s">
        <v>14</v>
      </c>
      <c r="G49" s="437" t="s">
        <v>416</v>
      </c>
      <c r="H49" s="438" t="s">
        <v>417</v>
      </c>
    </row>
    <row r="50" spans="1:8" s="423" customFormat="1">
      <c r="A50" s="436" t="s">
        <v>14</v>
      </c>
      <c r="B50" s="436" t="s">
        <v>14</v>
      </c>
      <c r="C50" s="436" t="s">
        <v>14</v>
      </c>
      <c r="D50" s="436" t="s">
        <v>14</v>
      </c>
      <c r="E50" s="436" t="s">
        <v>14</v>
      </c>
      <c r="F50" s="436" t="s">
        <v>418</v>
      </c>
      <c r="G50" s="437" t="s">
        <v>419</v>
      </c>
      <c r="H50" s="438" t="s">
        <v>420</v>
      </c>
    </row>
    <row r="51" spans="1:8" s="423" customFormat="1">
      <c r="A51" s="436" t="s">
        <v>14</v>
      </c>
      <c r="B51" s="436" t="s">
        <v>14</v>
      </c>
      <c r="C51" s="436" t="s">
        <v>14</v>
      </c>
      <c r="D51" s="436" t="s">
        <v>14</v>
      </c>
      <c r="E51" s="436" t="s">
        <v>14</v>
      </c>
      <c r="F51" s="436" t="s">
        <v>421</v>
      </c>
      <c r="G51" s="437" t="s">
        <v>422</v>
      </c>
      <c r="H51" s="438" t="s">
        <v>423</v>
      </c>
    </row>
    <row r="52" spans="1:8" s="423" customFormat="1">
      <c r="A52" s="436" t="s">
        <v>14</v>
      </c>
      <c r="B52" s="436" t="s">
        <v>14</v>
      </c>
      <c r="C52" s="436" t="s">
        <v>14</v>
      </c>
      <c r="D52" s="436" t="s">
        <v>14</v>
      </c>
      <c r="E52" s="436" t="s">
        <v>424</v>
      </c>
      <c r="F52" s="436" t="s">
        <v>14</v>
      </c>
      <c r="G52" s="437" t="s">
        <v>425</v>
      </c>
      <c r="H52" s="438" t="s">
        <v>426</v>
      </c>
    </row>
    <row r="53" spans="1:8" s="423" customFormat="1">
      <c r="A53" s="436" t="s">
        <v>14</v>
      </c>
      <c r="B53" s="436" t="s">
        <v>14</v>
      </c>
      <c r="C53" s="436" t="s">
        <v>14</v>
      </c>
      <c r="D53" s="436" t="s">
        <v>14</v>
      </c>
      <c r="E53" s="436" t="s">
        <v>14</v>
      </c>
      <c r="F53" s="436" t="s">
        <v>427</v>
      </c>
      <c r="G53" s="437" t="s">
        <v>428</v>
      </c>
      <c r="H53" s="438" t="s">
        <v>426</v>
      </c>
    </row>
    <row r="54" spans="1:8" s="423" customFormat="1">
      <c r="A54" s="436" t="s">
        <v>14</v>
      </c>
      <c r="B54" s="436" t="s">
        <v>14</v>
      </c>
      <c r="C54" s="436" t="s">
        <v>14</v>
      </c>
      <c r="D54" s="436" t="s">
        <v>14</v>
      </c>
      <c r="E54" s="436" t="s">
        <v>429</v>
      </c>
      <c r="F54" s="436" t="s">
        <v>14</v>
      </c>
      <c r="G54" s="437" t="s">
        <v>430</v>
      </c>
      <c r="H54" s="438" t="s">
        <v>431</v>
      </c>
    </row>
    <row r="55" spans="1:8" s="423" customFormat="1">
      <c r="A55" s="436" t="s">
        <v>14</v>
      </c>
      <c r="B55" s="436" t="s">
        <v>14</v>
      </c>
      <c r="C55" s="436" t="s">
        <v>14</v>
      </c>
      <c r="D55" s="436" t="s">
        <v>14</v>
      </c>
      <c r="E55" s="436" t="s">
        <v>14</v>
      </c>
      <c r="F55" s="436" t="s">
        <v>432</v>
      </c>
      <c r="G55" s="437" t="s">
        <v>109</v>
      </c>
      <c r="H55" s="438" t="s">
        <v>431</v>
      </c>
    </row>
    <row r="56" spans="1:8" s="423" customFormat="1">
      <c r="A56" s="436" t="s">
        <v>14</v>
      </c>
      <c r="B56" s="436" t="s">
        <v>14</v>
      </c>
      <c r="C56" s="436" t="s">
        <v>14</v>
      </c>
      <c r="D56" s="436" t="s">
        <v>14</v>
      </c>
      <c r="E56" s="436" t="s">
        <v>433</v>
      </c>
      <c r="F56" s="436" t="s">
        <v>14</v>
      </c>
      <c r="G56" s="437" t="s">
        <v>434</v>
      </c>
      <c r="H56" s="438" t="s">
        <v>435</v>
      </c>
    </row>
    <row r="57" spans="1:8" s="423" customFormat="1">
      <c r="A57" s="436" t="s">
        <v>14</v>
      </c>
      <c r="B57" s="436" t="s">
        <v>14</v>
      </c>
      <c r="C57" s="436" t="s">
        <v>14</v>
      </c>
      <c r="D57" s="436" t="s">
        <v>14</v>
      </c>
      <c r="E57" s="436" t="s">
        <v>14</v>
      </c>
      <c r="F57" s="436" t="s">
        <v>436</v>
      </c>
      <c r="G57" s="437" t="s">
        <v>437</v>
      </c>
      <c r="H57" s="438" t="s">
        <v>438</v>
      </c>
    </row>
    <row r="58" spans="1:8" s="423" customFormat="1">
      <c r="A58" s="436" t="s">
        <v>14</v>
      </c>
      <c r="B58" s="436" t="s">
        <v>14</v>
      </c>
      <c r="C58" s="436" t="s">
        <v>14</v>
      </c>
      <c r="D58" s="436" t="s">
        <v>14</v>
      </c>
      <c r="E58" s="436" t="s">
        <v>14</v>
      </c>
      <c r="F58" s="436" t="s">
        <v>439</v>
      </c>
      <c r="G58" s="437" t="s">
        <v>440</v>
      </c>
      <c r="H58" s="438" t="s">
        <v>441</v>
      </c>
    </row>
    <row r="59" spans="1:8" s="423" customFormat="1">
      <c r="A59" s="436" t="s">
        <v>14</v>
      </c>
      <c r="B59" s="436" t="s">
        <v>14</v>
      </c>
      <c r="C59" s="436" t="s">
        <v>14</v>
      </c>
      <c r="D59" s="436" t="s">
        <v>14</v>
      </c>
      <c r="E59" s="436" t="s">
        <v>14</v>
      </c>
      <c r="F59" s="436" t="s">
        <v>442</v>
      </c>
      <c r="G59" s="437" t="s">
        <v>443</v>
      </c>
      <c r="H59" s="438" t="s">
        <v>444</v>
      </c>
    </row>
    <row r="60" spans="1:8" s="423" customFormat="1">
      <c r="A60" s="436" t="s">
        <v>14</v>
      </c>
      <c r="B60" s="436" t="s">
        <v>14</v>
      </c>
      <c r="C60" s="436" t="s">
        <v>14</v>
      </c>
      <c r="D60" s="436" t="s">
        <v>14</v>
      </c>
      <c r="E60" s="436" t="s">
        <v>14</v>
      </c>
      <c r="F60" s="436" t="s">
        <v>445</v>
      </c>
      <c r="G60" s="437" t="s">
        <v>446</v>
      </c>
      <c r="H60" s="438" t="s">
        <v>447</v>
      </c>
    </row>
    <row r="61" spans="1:8" s="423" customFormat="1">
      <c r="A61" s="436" t="s">
        <v>14</v>
      </c>
      <c r="B61" s="436" t="s">
        <v>14</v>
      </c>
      <c r="C61" s="436" t="s">
        <v>14</v>
      </c>
      <c r="D61" s="436" t="s">
        <v>14</v>
      </c>
      <c r="E61" s="436" t="s">
        <v>448</v>
      </c>
      <c r="F61" s="436" t="s">
        <v>14</v>
      </c>
      <c r="G61" s="437" t="s">
        <v>449</v>
      </c>
      <c r="H61" s="438" t="s">
        <v>450</v>
      </c>
    </row>
    <row r="62" spans="1:8" s="423" customFormat="1" ht="31">
      <c r="A62" s="436" t="s">
        <v>14</v>
      </c>
      <c r="B62" s="436" t="s">
        <v>14</v>
      </c>
      <c r="C62" s="436" t="s">
        <v>14</v>
      </c>
      <c r="D62" s="436" t="s">
        <v>14</v>
      </c>
      <c r="E62" s="436" t="s">
        <v>14</v>
      </c>
      <c r="F62" s="436" t="s">
        <v>451</v>
      </c>
      <c r="G62" s="437" t="s">
        <v>452</v>
      </c>
      <c r="H62" s="438" t="s">
        <v>450</v>
      </c>
    </row>
    <row r="63" spans="1:8" s="423" customFormat="1">
      <c r="A63" s="436" t="s">
        <v>14</v>
      </c>
      <c r="B63" s="436" t="s">
        <v>14</v>
      </c>
      <c r="C63" s="436" t="s">
        <v>14</v>
      </c>
      <c r="D63" s="436" t="s">
        <v>14</v>
      </c>
      <c r="E63" s="436" t="s">
        <v>453</v>
      </c>
      <c r="F63" s="436" t="s">
        <v>14</v>
      </c>
      <c r="G63" s="437" t="s">
        <v>454</v>
      </c>
      <c r="H63" s="438" t="s">
        <v>455</v>
      </c>
    </row>
    <row r="64" spans="1:8" s="423" customFormat="1">
      <c r="A64" s="436" t="s">
        <v>14</v>
      </c>
      <c r="B64" s="436" t="s">
        <v>14</v>
      </c>
      <c r="C64" s="436" t="s">
        <v>14</v>
      </c>
      <c r="D64" s="436" t="s">
        <v>14</v>
      </c>
      <c r="E64" s="436" t="s">
        <v>14</v>
      </c>
      <c r="F64" s="436" t="s">
        <v>456</v>
      </c>
      <c r="G64" s="437" t="s">
        <v>457</v>
      </c>
      <c r="H64" s="438" t="s">
        <v>458</v>
      </c>
    </row>
    <row r="65" spans="1:8" s="423" customFormat="1">
      <c r="A65" s="436" t="s">
        <v>14</v>
      </c>
      <c r="B65" s="436" t="s">
        <v>14</v>
      </c>
      <c r="C65" s="436" t="s">
        <v>14</v>
      </c>
      <c r="D65" s="436" t="s">
        <v>14</v>
      </c>
      <c r="E65" s="436" t="s">
        <v>14</v>
      </c>
      <c r="F65" s="436" t="s">
        <v>459</v>
      </c>
      <c r="G65" s="437" t="s">
        <v>460</v>
      </c>
      <c r="H65" s="438" t="s">
        <v>461</v>
      </c>
    </row>
    <row r="66" spans="1:8" s="423" customFormat="1">
      <c r="A66" s="436" t="s">
        <v>14</v>
      </c>
      <c r="B66" s="436" t="s">
        <v>14</v>
      </c>
      <c r="C66" s="436" t="s">
        <v>14</v>
      </c>
      <c r="D66" s="436" t="s">
        <v>14</v>
      </c>
      <c r="E66" s="436" t="s">
        <v>14</v>
      </c>
      <c r="F66" s="436" t="s">
        <v>462</v>
      </c>
      <c r="G66" s="437" t="s">
        <v>463</v>
      </c>
      <c r="H66" s="438" t="s">
        <v>464</v>
      </c>
    </row>
    <row r="67" spans="1:8" s="423" customFormat="1">
      <c r="A67" s="436" t="s">
        <v>14</v>
      </c>
      <c r="B67" s="436" t="s">
        <v>14</v>
      </c>
      <c r="C67" s="436" t="s">
        <v>14</v>
      </c>
      <c r="D67" s="436" t="s">
        <v>14</v>
      </c>
      <c r="E67" s="436" t="s">
        <v>465</v>
      </c>
      <c r="F67" s="436" t="s">
        <v>14</v>
      </c>
      <c r="G67" s="437" t="s">
        <v>466</v>
      </c>
      <c r="H67" s="438" t="s">
        <v>467</v>
      </c>
    </row>
    <row r="68" spans="1:8" s="423" customFormat="1">
      <c r="A68" s="436" t="s">
        <v>14</v>
      </c>
      <c r="B68" s="436" t="s">
        <v>14</v>
      </c>
      <c r="C68" s="436" t="s">
        <v>14</v>
      </c>
      <c r="D68" s="436" t="s">
        <v>14</v>
      </c>
      <c r="E68" s="436" t="s">
        <v>14</v>
      </c>
      <c r="F68" s="436" t="s">
        <v>468</v>
      </c>
      <c r="G68" s="437" t="s">
        <v>469</v>
      </c>
      <c r="H68" s="438" t="s">
        <v>470</v>
      </c>
    </row>
    <row r="69" spans="1:8" s="423" customFormat="1">
      <c r="A69" s="436" t="s">
        <v>14</v>
      </c>
      <c r="B69" s="436" t="s">
        <v>14</v>
      </c>
      <c r="C69" s="436" t="s">
        <v>14</v>
      </c>
      <c r="D69" s="436" t="s">
        <v>14</v>
      </c>
      <c r="E69" s="436" t="s">
        <v>14</v>
      </c>
      <c r="F69" s="436" t="s">
        <v>471</v>
      </c>
      <c r="G69" s="437" t="s">
        <v>472</v>
      </c>
      <c r="H69" s="438" t="s">
        <v>473</v>
      </c>
    </row>
    <row r="70" spans="1:8" s="423" customFormat="1">
      <c r="A70" s="436" t="s">
        <v>14</v>
      </c>
      <c r="B70" s="436" t="s">
        <v>14</v>
      </c>
      <c r="C70" s="436" t="s">
        <v>14</v>
      </c>
      <c r="D70" s="436" t="s">
        <v>14</v>
      </c>
      <c r="E70" s="436" t="s">
        <v>14</v>
      </c>
      <c r="F70" s="436" t="s">
        <v>474</v>
      </c>
      <c r="G70" s="437" t="s">
        <v>475</v>
      </c>
      <c r="H70" s="438" t="s">
        <v>476</v>
      </c>
    </row>
    <row r="71" spans="1:8" s="423" customFormat="1">
      <c r="A71" s="436" t="s">
        <v>14</v>
      </c>
      <c r="B71" s="436" t="s">
        <v>14</v>
      </c>
      <c r="C71" s="436" t="s">
        <v>14</v>
      </c>
      <c r="D71" s="436" t="s">
        <v>14</v>
      </c>
      <c r="E71" s="436" t="s">
        <v>14</v>
      </c>
      <c r="F71" s="436" t="s">
        <v>477</v>
      </c>
      <c r="G71" s="437" t="s">
        <v>478</v>
      </c>
      <c r="H71" s="438" t="s">
        <v>479</v>
      </c>
    </row>
    <row r="72" spans="1:8" s="423" customFormat="1">
      <c r="A72" s="436" t="s">
        <v>14</v>
      </c>
      <c r="B72" s="436" t="s">
        <v>14</v>
      </c>
      <c r="C72" s="436" t="s">
        <v>14</v>
      </c>
      <c r="D72" s="436" t="s">
        <v>14</v>
      </c>
      <c r="E72" s="436" t="s">
        <v>480</v>
      </c>
      <c r="F72" s="436" t="s">
        <v>14</v>
      </c>
      <c r="G72" s="437" t="s">
        <v>481</v>
      </c>
      <c r="H72" s="438" t="s">
        <v>482</v>
      </c>
    </row>
    <row r="73" spans="1:8" s="423" customFormat="1" ht="46.5">
      <c r="A73" s="436" t="s">
        <v>14</v>
      </c>
      <c r="B73" s="436" t="s">
        <v>14</v>
      </c>
      <c r="C73" s="436" t="s">
        <v>14</v>
      </c>
      <c r="D73" s="436" t="s">
        <v>14</v>
      </c>
      <c r="E73" s="436" t="s">
        <v>14</v>
      </c>
      <c r="F73" s="436" t="s">
        <v>483</v>
      </c>
      <c r="G73" s="437" t="s">
        <v>484</v>
      </c>
      <c r="H73" s="438" t="s">
        <v>485</v>
      </c>
    </row>
    <row r="74" spans="1:8" s="423" customFormat="1">
      <c r="A74" s="436" t="s">
        <v>14</v>
      </c>
      <c r="B74" s="436" t="s">
        <v>14</v>
      </c>
      <c r="C74" s="436" t="s">
        <v>14</v>
      </c>
      <c r="D74" s="436" t="s">
        <v>14</v>
      </c>
      <c r="E74" s="436" t="s">
        <v>14</v>
      </c>
      <c r="F74" s="436" t="s">
        <v>486</v>
      </c>
      <c r="G74" s="437" t="s">
        <v>487</v>
      </c>
      <c r="H74" s="438" t="s">
        <v>488</v>
      </c>
    </row>
    <row r="75" spans="1:8" s="423" customFormat="1">
      <c r="A75" s="436" t="s">
        <v>14</v>
      </c>
      <c r="B75" s="436" t="s">
        <v>14</v>
      </c>
      <c r="C75" s="436" t="s">
        <v>14</v>
      </c>
      <c r="D75" s="436" t="s">
        <v>14</v>
      </c>
      <c r="E75" s="436" t="s">
        <v>355</v>
      </c>
      <c r="F75" s="436" t="s">
        <v>14</v>
      </c>
      <c r="G75" s="437" t="s">
        <v>356</v>
      </c>
      <c r="H75" s="438" t="s">
        <v>489</v>
      </c>
    </row>
    <row r="76" spans="1:8" s="423" customFormat="1">
      <c r="A76" s="436" t="s">
        <v>14</v>
      </c>
      <c r="B76" s="436" t="s">
        <v>14</v>
      </c>
      <c r="C76" s="436" t="s">
        <v>14</v>
      </c>
      <c r="D76" s="436" t="s">
        <v>14</v>
      </c>
      <c r="E76" s="436" t="s">
        <v>14</v>
      </c>
      <c r="F76" s="436" t="s">
        <v>490</v>
      </c>
      <c r="G76" s="437" t="s">
        <v>491</v>
      </c>
      <c r="H76" s="438" t="s">
        <v>492</v>
      </c>
    </row>
    <row r="77" spans="1:8" s="423" customFormat="1">
      <c r="A77" s="436" t="s">
        <v>14</v>
      </c>
      <c r="B77" s="436" t="s">
        <v>14</v>
      </c>
      <c r="C77" s="436" t="s">
        <v>14</v>
      </c>
      <c r="D77" s="436" t="s">
        <v>14</v>
      </c>
      <c r="E77" s="436" t="s">
        <v>14</v>
      </c>
      <c r="F77" s="436" t="s">
        <v>358</v>
      </c>
      <c r="G77" s="437" t="s">
        <v>359</v>
      </c>
      <c r="H77" s="438" t="s">
        <v>493</v>
      </c>
    </row>
    <row r="78" spans="1:8" s="423" customFormat="1">
      <c r="A78" s="436" t="s">
        <v>14</v>
      </c>
      <c r="B78" s="436" t="s">
        <v>14</v>
      </c>
      <c r="C78" s="436" t="s">
        <v>14</v>
      </c>
      <c r="D78" s="436" t="s">
        <v>14</v>
      </c>
      <c r="E78" s="436" t="s">
        <v>14</v>
      </c>
      <c r="F78" s="436" t="s">
        <v>361</v>
      </c>
      <c r="G78" s="437" t="s">
        <v>362</v>
      </c>
      <c r="H78" s="438" t="s">
        <v>494</v>
      </c>
    </row>
    <row r="79" spans="1:8" s="423" customFormat="1">
      <c r="A79" s="436" t="s">
        <v>14</v>
      </c>
      <c r="B79" s="436" t="s">
        <v>14</v>
      </c>
      <c r="C79" s="436" t="s">
        <v>14</v>
      </c>
      <c r="D79" s="436" t="s">
        <v>14</v>
      </c>
      <c r="E79" s="436" t="s">
        <v>495</v>
      </c>
      <c r="F79" s="436" t="s">
        <v>14</v>
      </c>
      <c r="G79" s="437" t="s">
        <v>496</v>
      </c>
      <c r="H79" s="438" t="s">
        <v>497</v>
      </c>
    </row>
    <row r="80" spans="1:8" s="423" customFormat="1">
      <c r="A80" s="436" t="s">
        <v>14</v>
      </c>
      <c r="B80" s="436" t="s">
        <v>14</v>
      </c>
      <c r="C80" s="436" t="s">
        <v>14</v>
      </c>
      <c r="D80" s="436" t="s">
        <v>14</v>
      </c>
      <c r="E80" s="436" t="s">
        <v>14</v>
      </c>
      <c r="F80" s="436" t="s">
        <v>498</v>
      </c>
      <c r="G80" s="437" t="s">
        <v>499</v>
      </c>
      <c r="H80" s="438" t="s">
        <v>500</v>
      </c>
    </row>
    <row r="81" spans="1:8" s="423" customFormat="1">
      <c r="A81" s="436" t="s">
        <v>14</v>
      </c>
      <c r="B81" s="436" t="s">
        <v>14</v>
      </c>
      <c r="C81" s="436" t="s">
        <v>14</v>
      </c>
      <c r="D81" s="436" t="s">
        <v>14</v>
      </c>
      <c r="E81" s="436" t="s">
        <v>14</v>
      </c>
      <c r="F81" s="436" t="s">
        <v>501</v>
      </c>
      <c r="G81" s="437" t="s">
        <v>502</v>
      </c>
      <c r="H81" s="438" t="s">
        <v>503</v>
      </c>
    </row>
    <row r="82" spans="1:8" s="423" customFormat="1">
      <c r="A82" s="436" t="s">
        <v>14</v>
      </c>
      <c r="B82" s="436" t="s">
        <v>14</v>
      </c>
      <c r="C82" s="436" t="s">
        <v>14</v>
      </c>
      <c r="D82" s="436" t="s">
        <v>14</v>
      </c>
      <c r="E82" s="436" t="s">
        <v>14</v>
      </c>
      <c r="F82" s="436" t="s">
        <v>504</v>
      </c>
      <c r="G82" s="437" t="s">
        <v>505</v>
      </c>
      <c r="H82" s="438" t="s">
        <v>506</v>
      </c>
    </row>
    <row r="83" spans="1:8" s="423" customFormat="1">
      <c r="A83" s="436" t="s">
        <v>14</v>
      </c>
      <c r="B83" s="436" t="s">
        <v>14</v>
      </c>
      <c r="C83" s="436" t="s">
        <v>14</v>
      </c>
      <c r="D83" s="436" t="s">
        <v>14</v>
      </c>
      <c r="E83" s="436" t="s">
        <v>14</v>
      </c>
      <c r="F83" s="436" t="s">
        <v>507</v>
      </c>
      <c r="G83" s="437" t="s">
        <v>508</v>
      </c>
      <c r="H83" s="438" t="s">
        <v>509</v>
      </c>
    </row>
    <row r="84" spans="1:8" s="423" customFormat="1">
      <c r="A84" s="436" t="s">
        <v>14</v>
      </c>
      <c r="B84" s="436" t="s">
        <v>14</v>
      </c>
      <c r="C84" s="436" t="s">
        <v>14</v>
      </c>
      <c r="D84" s="436" t="s">
        <v>14</v>
      </c>
      <c r="E84" s="436" t="s">
        <v>510</v>
      </c>
      <c r="F84" s="436" t="s">
        <v>14</v>
      </c>
      <c r="G84" s="437" t="s">
        <v>511</v>
      </c>
      <c r="H84" s="438" t="s">
        <v>512</v>
      </c>
    </row>
    <row r="85" spans="1:8" s="423" customFormat="1">
      <c r="A85" s="436" t="s">
        <v>14</v>
      </c>
      <c r="B85" s="436" t="s">
        <v>14</v>
      </c>
      <c r="C85" s="436" t="s">
        <v>14</v>
      </c>
      <c r="D85" s="436" t="s">
        <v>14</v>
      </c>
      <c r="E85" s="436" t="s">
        <v>14</v>
      </c>
      <c r="F85" s="436" t="s">
        <v>513</v>
      </c>
      <c r="G85" s="437" t="s">
        <v>514</v>
      </c>
      <c r="H85" s="438" t="s">
        <v>515</v>
      </c>
    </row>
    <row r="86" spans="1:8" s="423" customFormat="1">
      <c r="A86" s="436" t="s">
        <v>14</v>
      </c>
      <c r="B86" s="436" t="s">
        <v>14</v>
      </c>
      <c r="C86" s="436" t="s">
        <v>14</v>
      </c>
      <c r="D86" s="436" t="s">
        <v>14</v>
      </c>
      <c r="E86" s="436" t="s">
        <v>14</v>
      </c>
      <c r="F86" s="436" t="s">
        <v>516</v>
      </c>
      <c r="G86" s="437" t="s">
        <v>517</v>
      </c>
      <c r="H86" s="438" t="s">
        <v>518</v>
      </c>
    </row>
    <row r="87" spans="1:8" s="423" customFormat="1" ht="31">
      <c r="A87" s="436" t="s">
        <v>14</v>
      </c>
      <c r="B87" s="436" t="s">
        <v>14</v>
      </c>
      <c r="C87" s="436" t="s">
        <v>14</v>
      </c>
      <c r="D87" s="436" t="s">
        <v>14</v>
      </c>
      <c r="E87" s="436" t="s">
        <v>364</v>
      </c>
      <c r="F87" s="436" t="s">
        <v>14</v>
      </c>
      <c r="G87" s="437" t="s">
        <v>365</v>
      </c>
      <c r="H87" s="438" t="s">
        <v>519</v>
      </c>
    </row>
    <row r="88" spans="1:8" s="423" customFormat="1">
      <c r="A88" s="436" t="s">
        <v>14</v>
      </c>
      <c r="B88" s="436" t="s">
        <v>14</v>
      </c>
      <c r="C88" s="436" t="s">
        <v>14</v>
      </c>
      <c r="D88" s="436" t="s">
        <v>14</v>
      </c>
      <c r="E88" s="436" t="s">
        <v>14</v>
      </c>
      <c r="F88" s="436" t="s">
        <v>520</v>
      </c>
      <c r="G88" s="437" t="s">
        <v>521</v>
      </c>
      <c r="H88" s="438" t="s">
        <v>488</v>
      </c>
    </row>
    <row r="89" spans="1:8" s="423" customFormat="1">
      <c r="A89" s="436" t="s">
        <v>14</v>
      </c>
      <c r="B89" s="436" t="s">
        <v>14</v>
      </c>
      <c r="C89" s="436" t="s">
        <v>14</v>
      </c>
      <c r="D89" s="436" t="s">
        <v>14</v>
      </c>
      <c r="E89" s="436" t="s">
        <v>14</v>
      </c>
      <c r="F89" s="436" t="s">
        <v>522</v>
      </c>
      <c r="G89" s="437" t="s">
        <v>523</v>
      </c>
      <c r="H89" s="438" t="s">
        <v>524</v>
      </c>
    </row>
    <row r="90" spans="1:8" s="423" customFormat="1">
      <c r="A90" s="436" t="s">
        <v>14</v>
      </c>
      <c r="B90" s="436" t="s">
        <v>14</v>
      </c>
      <c r="C90" s="436" t="s">
        <v>14</v>
      </c>
      <c r="D90" s="436" t="s">
        <v>14</v>
      </c>
      <c r="E90" s="436" t="s">
        <v>14</v>
      </c>
      <c r="F90" s="436" t="s">
        <v>367</v>
      </c>
      <c r="G90" s="437" t="s">
        <v>368</v>
      </c>
      <c r="H90" s="438" t="s">
        <v>525</v>
      </c>
    </row>
    <row r="91" spans="1:8" s="423" customFormat="1">
      <c r="A91" s="436" t="s">
        <v>14</v>
      </c>
      <c r="B91" s="436" t="s">
        <v>14</v>
      </c>
      <c r="C91" s="436" t="s">
        <v>14</v>
      </c>
      <c r="D91" s="436" t="s">
        <v>14</v>
      </c>
      <c r="E91" s="436" t="s">
        <v>14</v>
      </c>
      <c r="F91" s="436" t="s">
        <v>526</v>
      </c>
      <c r="G91" s="437" t="s">
        <v>527</v>
      </c>
      <c r="H91" s="438" t="s">
        <v>528</v>
      </c>
    </row>
    <row r="92" spans="1:8" s="423" customFormat="1">
      <c r="A92" s="436" t="s">
        <v>14</v>
      </c>
      <c r="B92" s="436" t="s">
        <v>14</v>
      </c>
      <c r="C92" s="436" t="s">
        <v>14</v>
      </c>
      <c r="D92" s="436" t="s">
        <v>14</v>
      </c>
      <c r="E92" s="436" t="s">
        <v>14</v>
      </c>
      <c r="F92" s="436" t="s">
        <v>529</v>
      </c>
      <c r="G92" s="437" t="s">
        <v>530</v>
      </c>
      <c r="H92" s="438" t="s">
        <v>531</v>
      </c>
    </row>
    <row r="93" spans="1:8" s="423" customFormat="1">
      <c r="A93" s="436" t="s">
        <v>14</v>
      </c>
      <c r="B93" s="436" t="s">
        <v>14</v>
      </c>
      <c r="C93" s="436" t="s">
        <v>14</v>
      </c>
      <c r="D93" s="436" t="s">
        <v>14</v>
      </c>
      <c r="E93" s="436" t="s">
        <v>14</v>
      </c>
      <c r="F93" s="436" t="s">
        <v>370</v>
      </c>
      <c r="G93" s="437" t="s">
        <v>371</v>
      </c>
      <c r="H93" s="438" t="s">
        <v>532</v>
      </c>
    </row>
    <row r="94" spans="1:8" s="423" customFormat="1">
      <c r="A94" s="436" t="s">
        <v>14</v>
      </c>
      <c r="B94" s="436" t="s">
        <v>14</v>
      </c>
      <c r="C94" s="436" t="s">
        <v>14</v>
      </c>
      <c r="D94" s="436" t="s">
        <v>14</v>
      </c>
      <c r="E94" s="436" t="s">
        <v>533</v>
      </c>
      <c r="F94" s="436" t="s">
        <v>14</v>
      </c>
      <c r="G94" s="437" t="s">
        <v>534</v>
      </c>
      <c r="H94" s="438" t="s">
        <v>535</v>
      </c>
    </row>
    <row r="95" spans="1:8" s="423" customFormat="1">
      <c r="A95" s="436" t="s">
        <v>14</v>
      </c>
      <c r="B95" s="436" t="s">
        <v>14</v>
      </c>
      <c r="C95" s="436" t="s">
        <v>14</v>
      </c>
      <c r="D95" s="436" t="s">
        <v>14</v>
      </c>
      <c r="E95" s="436" t="s">
        <v>14</v>
      </c>
      <c r="F95" s="436" t="s">
        <v>536</v>
      </c>
      <c r="G95" s="437" t="s">
        <v>527</v>
      </c>
      <c r="H95" s="438" t="s">
        <v>537</v>
      </c>
    </row>
    <row r="96" spans="1:8" s="423" customFormat="1">
      <c r="A96" s="436" t="s">
        <v>14</v>
      </c>
      <c r="B96" s="436" t="s">
        <v>14</v>
      </c>
      <c r="C96" s="436" t="s">
        <v>14</v>
      </c>
      <c r="D96" s="436" t="s">
        <v>14</v>
      </c>
      <c r="E96" s="436" t="s">
        <v>14</v>
      </c>
      <c r="F96" s="436" t="s">
        <v>538</v>
      </c>
      <c r="G96" s="437" t="s">
        <v>368</v>
      </c>
      <c r="H96" s="438" t="s">
        <v>539</v>
      </c>
    </row>
    <row r="97" spans="1:8" s="423" customFormat="1">
      <c r="A97" s="436" t="s">
        <v>14</v>
      </c>
      <c r="B97" s="436" t="s">
        <v>14</v>
      </c>
      <c r="C97" s="436" t="s">
        <v>14</v>
      </c>
      <c r="D97" s="436" t="s">
        <v>14</v>
      </c>
      <c r="E97" s="436" t="s">
        <v>342</v>
      </c>
      <c r="F97" s="436" t="s">
        <v>14</v>
      </c>
      <c r="G97" s="437" t="s">
        <v>343</v>
      </c>
      <c r="H97" s="438" t="s">
        <v>540</v>
      </c>
    </row>
    <row r="98" spans="1:8" s="423" customFormat="1">
      <c r="A98" s="436" t="s">
        <v>14</v>
      </c>
      <c r="B98" s="436" t="s">
        <v>14</v>
      </c>
      <c r="C98" s="436" t="s">
        <v>14</v>
      </c>
      <c r="D98" s="436" t="s">
        <v>14</v>
      </c>
      <c r="E98" s="436" t="s">
        <v>14</v>
      </c>
      <c r="F98" s="436" t="s">
        <v>374</v>
      </c>
      <c r="G98" s="437" t="s">
        <v>375</v>
      </c>
      <c r="H98" s="438" t="s">
        <v>541</v>
      </c>
    </row>
    <row r="99" spans="1:8" s="423" customFormat="1">
      <c r="A99" s="436" t="s">
        <v>14</v>
      </c>
      <c r="B99" s="436" t="s">
        <v>14</v>
      </c>
      <c r="C99" s="436" t="s">
        <v>14</v>
      </c>
      <c r="D99" s="436" t="s">
        <v>14</v>
      </c>
      <c r="E99" s="436" t="s">
        <v>14</v>
      </c>
      <c r="F99" s="436" t="s">
        <v>542</v>
      </c>
      <c r="G99" s="437" t="s">
        <v>543</v>
      </c>
      <c r="H99" s="438" t="s">
        <v>544</v>
      </c>
    </row>
    <row r="100" spans="1:8" s="423" customFormat="1">
      <c r="A100" s="436" t="s">
        <v>14</v>
      </c>
      <c r="B100" s="436" t="s">
        <v>14</v>
      </c>
      <c r="C100" s="436" t="s">
        <v>14</v>
      </c>
      <c r="D100" s="436" t="s">
        <v>14</v>
      </c>
      <c r="E100" s="436" t="s">
        <v>14</v>
      </c>
      <c r="F100" s="436" t="s">
        <v>545</v>
      </c>
      <c r="G100" s="437" t="s">
        <v>546</v>
      </c>
      <c r="H100" s="438" t="s">
        <v>547</v>
      </c>
    </row>
    <row r="101" spans="1:8" s="423" customFormat="1">
      <c r="A101" s="436" t="s">
        <v>14</v>
      </c>
      <c r="B101" s="436" t="s">
        <v>14</v>
      </c>
      <c r="C101" s="436" t="s">
        <v>14</v>
      </c>
      <c r="D101" s="436" t="s">
        <v>14</v>
      </c>
      <c r="E101" s="436" t="s">
        <v>14</v>
      </c>
      <c r="F101" s="436" t="s">
        <v>345</v>
      </c>
      <c r="G101" s="437" t="s">
        <v>109</v>
      </c>
      <c r="H101" s="438" t="s">
        <v>548</v>
      </c>
    </row>
    <row r="102" spans="1:8" s="423" customFormat="1">
      <c r="A102" s="436" t="s">
        <v>14</v>
      </c>
      <c r="B102" s="436" t="s">
        <v>14</v>
      </c>
      <c r="C102" s="436" t="s">
        <v>14</v>
      </c>
      <c r="D102" s="436" t="s">
        <v>14</v>
      </c>
      <c r="E102" s="436" t="s">
        <v>549</v>
      </c>
      <c r="F102" s="436" t="s">
        <v>14</v>
      </c>
      <c r="G102" s="437" t="s">
        <v>550</v>
      </c>
      <c r="H102" s="438" t="s">
        <v>551</v>
      </c>
    </row>
    <row r="103" spans="1:8" s="423" customFormat="1">
      <c r="A103" s="436" t="s">
        <v>14</v>
      </c>
      <c r="B103" s="436" t="s">
        <v>14</v>
      </c>
      <c r="C103" s="436" t="s">
        <v>14</v>
      </c>
      <c r="D103" s="436" t="s">
        <v>14</v>
      </c>
      <c r="E103" s="436" t="s">
        <v>14</v>
      </c>
      <c r="F103" s="436" t="s">
        <v>552</v>
      </c>
      <c r="G103" s="437" t="s">
        <v>553</v>
      </c>
      <c r="H103" s="438" t="s">
        <v>551</v>
      </c>
    </row>
    <row r="104" spans="1:8" s="423" customFormat="1">
      <c r="A104" s="436" t="s">
        <v>14</v>
      </c>
      <c r="B104" s="436" t="s">
        <v>14</v>
      </c>
      <c r="C104" s="436" t="s">
        <v>14</v>
      </c>
      <c r="D104" s="436" t="s">
        <v>14</v>
      </c>
      <c r="E104" s="436" t="s">
        <v>346</v>
      </c>
      <c r="F104" s="436" t="s">
        <v>14</v>
      </c>
      <c r="G104" s="437" t="s">
        <v>109</v>
      </c>
      <c r="H104" s="438" t="s">
        <v>554</v>
      </c>
    </row>
    <row r="105" spans="1:8" s="423" customFormat="1">
      <c r="A105" s="436" t="s">
        <v>14</v>
      </c>
      <c r="B105" s="436" t="s">
        <v>14</v>
      </c>
      <c r="C105" s="436" t="s">
        <v>14</v>
      </c>
      <c r="D105" s="436" t="s">
        <v>14</v>
      </c>
      <c r="E105" s="436" t="s">
        <v>14</v>
      </c>
      <c r="F105" s="436" t="s">
        <v>555</v>
      </c>
      <c r="G105" s="437" t="s">
        <v>556</v>
      </c>
      <c r="H105" s="438" t="s">
        <v>557</v>
      </c>
    </row>
    <row r="106" spans="1:8" s="423" customFormat="1">
      <c r="A106" s="436" t="s">
        <v>14</v>
      </c>
      <c r="B106" s="436" t="s">
        <v>14</v>
      </c>
      <c r="C106" s="436" t="s">
        <v>14</v>
      </c>
      <c r="D106" s="436" t="s">
        <v>14</v>
      </c>
      <c r="E106" s="436" t="s">
        <v>14</v>
      </c>
      <c r="F106" s="436" t="s">
        <v>558</v>
      </c>
      <c r="G106" s="437" t="s">
        <v>559</v>
      </c>
      <c r="H106" s="438" t="s">
        <v>560</v>
      </c>
    </row>
    <row r="107" spans="1:8" s="423" customFormat="1">
      <c r="A107" s="436" t="s">
        <v>14</v>
      </c>
      <c r="B107" s="436" t="s">
        <v>14</v>
      </c>
      <c r="C107" s="436" t="s">
        <v>14</v>
      </c>
      <c r="D107" s="436" t="s">
        <v>14</v>
      </c>
      <c r="E107" s="436" t="s">
        <v>14</v>
      </c>
      <c r="F107" s="436" t="s">
        <v>561</v>
      </c>
      <c r="G107" s="437" t="s">
        <v>562</v>
      </c>
      <c r="H107" s="438" t="s">
        <v>563</v>
      </c>
    </row>
    <row r="108" spans="1:8" s="423" customFormat="1" ht="31">
      <c r="A108" s="436" t="s">
        <v>14</v>
      </c>
      <c r="B108" s="436" t="s">
        <v>14</v>
      </c>
      <c r="C108" s="436" t="s">
        <v>14</v>
      </c>
      <c r="D108" s="436" t="s">
        <v>14</v>
      </c>
      <c r="E108" s="436" t="s">
        <v>14</v>
      </c>
      <c r="F108" s="436" t="s">
        <v>564</v>
      </c>
      <c r="G108" s="437" t="s">
        <v>565</v>
      </c>
      <c r="H108" s="438" t="s">
        <v>566</v>
      </c>
    </row>
    <row r="109" spans="1:8" s="423" customFormat="1">
      <c r="A109" s="436" t="s">
        <v>14</v>
      </c>
      <c r="B109" s="436" t="s">
        <v>14</v>
      </c>
      <c r="C109" s="436" t="s">
        <v>14</v>
      </c>
      <c r="D109" s="436" t="s">
        <v>14</v>
      </c>
      <c r="E109" s="436" t="s">
        <v>14</v>
      </c>
      <c r="F109" s="436" t="s">
        <v>348</v>
      </c>
      <c r="G109" s="437" t="s">
        <v>349</v>
      </c>
      <c r="H109" s="438" t="s">
        <v>567</v>
      </c>
    </row>
    <row r="110" spans="1:8" s="423" customFormat="1">
      <c r="A110" s="436" t="s">
        <v>14</v>
      </c>
      <c r="B110" s="436" t="s">
        <v>14</v>
      </c>
      <c r="C110" s="436" t="s">
        <v>14</v>
      </c>
      <c r="D110" s="436" t="s">
        <v>568</v>
      </c>
      <c r="E110" s="436" t="s">
        <v>14</v>
      </c>
      <c r="F110" s="436" t="s">
        <v>14</v>
      </c>
      <c r="G110" s="437" t="s">
        <v>569</v>
      </c>
      <c r="H110" s="438" t="s">
        <v>570</v>
      </c>
    </row>
    <row r="111" spans="1:8" s="423" customFormat="1">
      <c r="A111" s="436" t="s">
        <v>14</v>
      </c>
      <c r="B111" s="436" t="s">
        <v>14</v>
      </c>
      <c r="C111" s="436" t="s">
        <v>14</v>
      </c>
      <c r="D111" s="436" t="s">
        <v>14</v>
      </c>
      <c r="E111" s="436" t="s">
        <v>383</v>
      </c>
      <c r="F111" s="436" t="s">
        <v>14</v>
      </c>
      <c r="G111" s="437" t="s">
        <v>384</v>
      </c>
      <c r="H111" s="438" t="s">
        <v>571</v>
      </c>
    </row>
    <row r="112" spans="1:8" s="423" customFormat="1">
      <c r="A112" s="436" t="s">
        <v>14</v>
      </c>
      <c r="B112" s="436" t="s">
        <v>14</v>
      </c>
      <c r="C112" s="436" t="s">
        <v>14</v>
      </c>
      <c r="D112" s="436" t="s">
        <v>14</v>
      </c>
      <c r="E112" s="436" t="s">
        <v>14</v>
      </c>
      <c r="F112" s="436" t="s">
        <v>386</v>
      </c>
      <c r="G112" s="437" t="s">
        <v>387</v>
      </c>
      <c r="H112" s="438" t="s">
        <v>571</v>
      </c>
    </row>
    <row r="113" spans="1:8" s="423" customFormat="1" ht="31">
      <c r="A113" s="436" t="s">
        <v>14</v>
      </c>
      <c r="B113" s="436" t="s">
        <v>14</v>
      </c>
      <c r="C113" s="436" t="s">
        <v>14</v>
      </c>
      <c r="D113" s="436" t="s">
        <v>14</v>
      </c>
      <c r="E113" s="436" t="s">
        <v>388</v>
      </c>
      <c r="F113" s="436" t="s">
        <v>14</v>
      </c>
      <c r="G113" s="437" t="s">
        <v>389</v>
      </c>
      <c r="H113" s="438" t="s">
        <v>572</v>
      </c>
    </row>
    <row r="114" spans="1:8" s="423" customFormat="1" ht="31">
      <c r="A114" s="436" t="s">
        <v>14</v>
      </c>
      <c r="B114" s="436" t="s">
        <v>14</v>
      </c>
      <c r="C114" s="436" t="s">
        <v>14</v>
      </c>
      <c r="D114" s="436" t="s">
        <v>14</v>
      </c>
      <c r="E114" s="436" t="s">
        <v>14</v>
      </c>
      <c r="F114" s="436" t="s">
        <v>391</v>
      </c>
      <c r="G114" s="437" t="s">
        <v>389</v>
      </c>
      <c r="H114" s="438" t="s">
        <v>572</v>
      </c>
    </row>
    <row r="115" spans="1:8" s="423" customFormat="1">
      <c r="A115" s="436" t="s">
        <v>14</v>
      </c>
      <c r="B115" s="436" t="s">
        <v>14</v>
      </c>
      <c r="C115" s="436" t="s">
        <v>14</v>
      </c>
      <c r="D115" s="436" t="s">
        <v>14</v>
      </c>
      <c r="E115" s="436" t="s">
        <v>328</v>
      </c>
      <c r="F115" s="436" t="s">
        <v>14</v>
      </c>
      <c r="G115" s="437" t="s">
        <v>329</v>
      </c>
      <c r="H115" s="438" t="s">
        <v>573</v>
      </c>
    </row>
    <row r="116" spans="1:8" s="423" customFormat="1">
      <c r="A116" s="436" t="s">
        <v>14</v>
      </c>
      <c r="B116" s="436" t="s">
        <v>14</v>
      </c>
      <c r="C116" s="436" t="s">
        <v>14</v>
      </c>
      <c r="D116" s="436" t="s">
        <v>14</v>
      </c>
      <c r="E116" s="436" t="s">
        <v>14</v>
      </c>
      <c r="F116" s="436" t="s">
        <v>393</v>
      </c>
      <c r="G116" s="437" t="s">
        <v>394</v>
      </c>
      <c r="H116" s="438" t="s">
        <v>574</v>
      </c>
    </row>
    <row r="117" spans="1:8" s="423" customFormat="1">
      <c r="A117" s="436" t="s">
        <v>14</v>
      </c>
      <c r="B117" s="436" t="s">
        <v>14</v>
      </c>
      <c r="C117" s="436" t="s">
        <v>14</v>
      </c>
      <c r="D117" s="436" t="s">
        <v>14</v>
      </c>
      <c r="E117" s="436" t="s">
        <v>14</v>
      </c>
      <c r="F117" s="436" t="s">
        <v>396</v>
      </c>
      <c r="G117" s="437" t="s">
        <v>397</v>
      </c>
      <c r="H117" s="438" t="s">
        <v>575</v>
      </c>
    </row>
    <row r="118" spans="1:8" s="423" customFormat="1">
      <c r="A118" s="436" t="s">
        <v>14</v>
      </c>
      <c r="B118" s="436" t="s">
        <v>14</v>
      </c>
      <c r="C118" s="436" t="s">
        <v>14</v>
      </c>
      <c r="D118" s="436" t="s">
        <v>14</v>
      </c>
      <c r="E118" s="436" t="s">
        <v>14</v>
      </c>
      <c r="F118" s="436" t="s">
        <v>399</v>
      </c>
      <c r="G118" s="437" t="s">
        <v>400</v>
      </c>
      <c r="H118" s="438" t="s">
        <v>576</v>
      </c>
    </row>
    <row r="119" spans="1:8" s="423" customFormat="1">
      <c r="A119" s="436" t="s">
        <v>14</v>
      </c>
      <c r="B119" s="436" t="s">
        <v>14</v>
      </c>
      <c r="C119" s="436" t="s">
        <v>14</v>
      </c>
      <c r="D119" s="436" t="s">
        <v>14</v>
      </c>
      <c r="E119" s="436" t="s">
        <v>14</v>
      </c>
      <c r="F119" s="436" t="s">
        <v>402</v>
      </c>
      <c r="G119" s="437" t="s">
        <v>403</v>
      </c>
      <c r="H119" s="438" t="s">
        <v>577</v>
      </c>
    </row>
    <row r="120" spans="1:8" s="423" customFormat="1">
      <c r="A120" s="436" t="s">
        <v>14</v>
      </c>
      <c r="B120" s="436" t="s">
        <v>14</v>
      </c>
      <c r="C120" s="436" t="s">
        <v>14</v>
      </c>
      <c r="D120" s="436" t="s">
        <v>14</v>
      </c>
      <c r="E120" s="436" t="s">
        <v>14</v>
      </c>
      <c r="F120" s="436" t="s">
        <v>578</v>
      </c>
      <c r="G120" s="437" t="s">
        <v>579</v>
      </c>
      <c r="H120" s="438" t="s">
        <v>580</v>
      </c>
    </row>
    <row r="121" spans="1:8" s="423" customFormat="1">
      <c r="A121" s="436" t="s">
        <v>14</v>
      </c>
      <c r="B121" s="436" t="s">
        <v>14</v>
      </c>
      <c r="C121" s="436" t="s">
        <v>14</v>
      </c>
      <c r="D121" s="436" t="s">
        <v>14</v>
      </c>
      <c r="E121" s="436" t="s">
        <v>14</v>
      </c>
      <c r="F121" s="436" t="s">
        <v>405</v>
      </c>
      <c r="G121" s="437" t="s">
        <v>406</v>
      </c>
      <c r="H121" s="438" t="s">
        <v>581</v>
      </c>
    </row>
    <row r="122" spans="1:8" s="423" customFormat="1">
      <c r="A122" s="436" t="s">
        <v>14</v>
      </c>
      <c r="B122" s="436" t="s">
        <v>14</v>
      </c>
      <c r="C122" s="436" t="s">
        <v>14</v>
      </c>
      <c r="D122" s="436" t="s">
        <v>14</v>
      </c>
      <c r="E122" s="436" t="s">
        <v>14</v>
      </c>
      <c r="F122" s="436" t="s">
        <v>408</v>
      </c>
      <c r="G122" s="437" t="s">
        <v>409</v>
      </c>
      <c r="H122" s="438" t="s">
        <v>582</v>
      </c>
    </row>
    <row r="123" spans="1:8" s="423" customFormat="1" ht="31">
      <c r="A123" s="436" t="s">
        <v>14</v>
      </c>
      <c r="B123" s="436" t="s">
        <v>14</v>
      </c>
      <c r="C123" s="436" t="s">
        <v>14</v>
      </c>
      <c r="D123" s="436" t="s">
        <v>14</v>
      </c>
      <c r="E123" s="436" t="s">
        <v>14</v>
      </c>
      <c r="F123" s="436" t="s">
        <v>331</v>
      </c>
      <c r="G123" s="437" t="s">
        <v>332</v>
      </c>
      <c r="H123" s="438" t="s">
        <v>583</v>
      </c>
    </row>
    <row r="124" spans="1:8" s="423" customFormat="1" ht="31">
      <c r="A124" s="436" t="s">
        <v>14</v>
      </c>
      <c r="B124" s="436" t="s">
        <v>14</v>
      </c>
      <c r="C124" s="436" t="s">
        <v>14</v>
      </c>
      <c r="D124" s="436" t="s">
        <v>14</v>
      </c>
      <c r="E124" s="436" t="s">
        <v>14</v>
      </c>
      <c r="F124" s="436" t="s">
        <v>584</v>
      </c>
      <c r="G124" s="437" t="s">
        <v>585</v>
      </c>
      <c r="H124" s="438" t="s">
        <v>586</v>
      </c>
    </row>
    <row r="125" spans="1:8" s="423" customFormat="1">
      <c r="A125" s="436" t="s">
        <v>14</v>
      </c>
      <c r="B125" s="436" t="s">
        <v>14</v>
      </c>
      <c r="C125" s="436" t="s">
        <v>14</v>
      </c>
      <c r="D125" s="436" t="s">
        <v>14</v>
      </c>
      <c r="E125" s="436" t="s">
        <v>14</v>
      </c>
      <c r="F125" s="436" t="s">
        <v>412</v>
      </c>
      <c r="G125" s="437" t="s">
        <v>413</v>
      </c>
      <c r="H125" s="438" t="s">
        <v>587</v>
      </c>
    </row>
    <row r="126" spans="1:8" s="423" customFormat="1" ht="31">
      <c r="A126" s="436" t="s">
        <v>14</v>
      </c>
      <c r="B126" s="436" t="s">
        <v>14</v>
      </c>
      <c r="C126" s="436" t="s">
        <v>14</v>
      </c>
      <c r="D126" s="436" t="s">
        <v>14</v>
      </c>
      <c r="E126" s="436" t="s">
        <v>415</v>
      </c>
      <c r="F126" s="436" t="s">
        <v>14</v>
      </c>
      <c r="G126" s="437" t="s">
        <v>416</v>
      </c>
      <c r="H126" s="438" t="s">
        <v>588</v>
      </c>
    </row>
    <row r="127" spans="1:8" s="423" customFormat="1" ht="31">
      <c r="A127" s="436" t="s">
        <v>14</v>
      </c>
      <c r="B127" s="436" t="s">
        <v>14</v>
      </c>
      <c r="C127" s="436" t="s">
        <v>14</v>
      </c>
      <c r="D127" s="436" t="s">
        <v>14</v>
      </c>
      <c r="E127" s="436" t="s">
        <v>14</v>
      </c>
      <c r="F127" s="436" t="s">
        <v>589</v>
      </c>
      <c r="G127" s="437" t="s">
        <v>590</v>
      </c>
      <c r="H127" s="438" t="s">
        <v>591</v>
      </c>
    </row>
    <row r="128" spans="1:8" s="423" customFormat="1">
      <c r="A128" s="436" t="s">
        <v>14</v>
      </c>
      <c r="B128" s="436" t="s">
        <v>14</v>
      </c>
      <c r="C128" s="436" t="s">
        <v>14</v>
      </c>
      <c r="D128" s="436" t="s">
        <v>14</v>
      </c>
      <c r="E128" s="436" t="s">
        <v>14</v>
      </c>
      <c r="F128" s="436" t="s">
        <v>418</v>
      </c>
      <c r="G128" s="437" t="s">
        <v>419</v>
      </c>
      <c r="H128" s="438" t="s">
        <v>592</v>
      </c>
    </row>
    <row r="129" spans="1:8" s="423" customFormat="1">
      <c r="A129" s="436" t="s">
        <v>14</v>
      </c>
      <c r="B129" s="436" t="s">
        <v>14</v>
      </c>
      <c r="C129" s="436" t="s">
        <v>14</v>
      </c>
      <c r="D129" s="436" t="s">
        <v>14</v>
      </c>
      <c r="E129" s="436" t="s">
        <v>14</v>
      </c>
      <c r="F129" s="436" t="s">
        <v>421</v>
      </c>
      <c r="G129" s="437" t="s">
        <v>422</v>
      </c>
      <c r="H129" s="438" t="s">
        <v>593</v>
      </c>
    </row>
    <row r="130" spans="1:8" s="423" customFormat="1">
      <c r="A130" s="436" t="s">
        <v>14</v>
      </c>
      <c r="B130" s="436" t="s">
        <v>14</v>
      </c>
      <c r="C130" s="436" t="s">
        <v>14</v>
      </c>
      <c r="D130" s="436" t="s">
        <v>14</v>
      </c>
      <c r="E130" s="436" t="s">
        <v>424</v>
      </c>
      <c r="F130" s="436" t="s">
        <v>14</v>
      </c>
      <c r="G130" s="437" t="s">
        <v>425</v>
      </c>
      <c r="H130" s="438" t="s">
        <v>594</v>
      </c>
    </row>
    <row r="131" spans="1:8" s="423" customFormat="1">
      <c r="A131" s="436" t="s">
        <v>14</v>
      </c>
      <c r="B131" s="436" t="s">
        <v>14</v>
      </c>
      <c r="C131" s="436" t="s">
        <v>14</v>
      </c>
      <c r="D131" s="436" t="s">
        <v>14</v>
      </c>
      <c r="E131" s="436" t="s">
        <v>14</v>
      </c>
      <c r="F131" s="436" t="s">
        <v>427</v>
      </c>
      <c r="G131" s="437" t="s">
        <v>428</v>
      </c>
      <c r="H131" s="438" t="s">
        <v>595</v>
      </c>
    </row>
    <row r="132" spans="1:8" s="423" customFormat="1">
      <c r="A132" s="436" t="s">
        <v>14</v>
      </c>
      <c r="B132" s="436" t="s">
        <v>14</v>
      </c>
      <c r="C132" s="436" t="s">
        <v>14</v>
      </c>
      <c r="D132" s="436" t="s">
        <v>14</v>
      </c>
      <c r="E132" s="436" t="s">
        <v>14</v>
      </c>
      <c r="F132" s="436" t="s">
        <v>596</v>
      </c>
      <c r="G132" s="437" t="s">
        <v>597</v>
      </c>
      <c r="H132" s="438" t="s">
        <v>598</v>
      </c>
    </row>
    <row r="133" spans="1:8" s="423" customFormat="1">
      <c r="A133" s="436" t="s">
        <v>14</v>
      </c>
      <c r="B133" s="436" t="s">
        <v>14</v>
      </c>
      <c r="C133" s="436" t="s">
        <v>14</v>
      </c>
      <c r="D133" s="436" t="s">
        <v>14</v>
      </c>
      <c r="E133" s="436" t="s">
        <v>429</v>
      </c>
      <c r="F133" s="436" t="s">
        <v>14</v>
      </c>
      <c r="G133" s="437" t="s">
        <v>430</v>
      </c>
      <c r="H133" s="438" t="s">
        <v>599</v>
      </c>
    </row>
    <row r="134" spans="1:8" s="423" customFormat="1">
      <c r="A134" s="436" t="s">
        <v>14</v>
      </c>
      <c r="B134" s="436" t="s">
        <v>14</v>
      </c>
      <c r="C134" s="436" t="s">
        <v>14</v>
      </c>
      <c r="D134" s="436" t="s">
        <v>14</v>
      </c>
      <c r="E134" s="436" t="s">
        <v>14</v>
      </c>
      <c r="F134" s="436" t="s">
        <v>432</v>
      </c>
      <c r="G134" s="437" t="s">
        <v>109</v>
      </c>
      <c r="H134" s="438" t="s">
        <v>599</v>
      </c>
    </row>
    <row r="135" spans="1:8" s="423" customFormat="1">
      <c r="A135" s="436" t="s">
        <v>14</v>
      </c>
      <c r="B135" s="436" t="s">
        <v>14</v>
      </c>
      <c r="C135" s="436" t="s">
        <v>14</v>
      </c>
      <c r="D135" s="436" t="s">
        <v>14</v>
      </c>
      <c r="E135" s="436" t="s">
        <v>433</v>
      </c>
      <c r="F135" s="436" t="s">
        <v>14</v>
      </c>
      <c r="G135" s="437" t="s">
        <v>434</v>
      </c>
      <c r="H135" s="438" t="s">
        <v>600</v>
      </c>
    </row>
    <row r="136" spans="1:8" s="423" customFormat="1">
      <c r="A136" s="436" t="s">
        <v>14</v>
      </c>
      <c r="B136" s="436" t="s">
        <v>14</v>
      </c>
      <c r="C136" s="436" t="s">
        <v>14</v>
      </c>
      <c r="D136" s="436" t="s">
        <v>14</v>
      </c>
      <c r="E136" s="436" t="s">
        <v>14</v>
      </c>
      <c r="F136" s="436" t="s">
        <v>436</v>
      </c>
      <c r="G136" s="437" t="s">
        <v>437</v>
      </c>
      <c r="H136" s="438" t="s">
        <v>601</v>
      </c>
    </row>
    <row r="137" spans="1:8" s="423" customFormat="1">
      <c r="A137" s="436" t="s">
        <v>14</v>
      </c>
      <c r="B137" s="436" t="s">
        <v>14</v>
      </c>
      <c r="C137" s="436" t="s">
        <v>14</v>
      </c>
      <c r="D137" s="436" t="s">
        <v>14</v>
      </c>
      <c r="E137" s="436" t="s">
        <v>14</v>
      </c>
      <c r="F137" s="436" t="s">
        <v>439</v>
      </c>
      <c r="G137" s="437" t="s">
        <v>440</v>
      </c>
      <c r="H137" s="438" t="s">
        <v>602</v>
      </c>
    </row>
    <row r="138" spans="1:8" s="423" customFormat="1">
      <c r="A138" s="436" t="s">
        <v>14</v>
      </c>
      <c r="B138" s="436" t="s">
        <v>14</v>
      </c>
      <c r="C138" s="436" t="s">
        <v>14</v>
      </c>
      <c r="D138" s="436" t="s">
        <v>14</v>
      </c>
      <c r="E138" s="436" t="s">
        <v>14</v>
      </c>
      <c r="F138" s="436" t="s">
        <v>442</v>
      </c>
      <c r="G138" s="437" t="s">
        <v>443</v>
      </c>
      <c r="H138" s="438" t="s">
        <v>603</v>
      </c>
    </row>
    <row r="139" spans="1:8" s="423" customFormat="1">
      <c r="A139" s="436" t="s">
        <v>14</v>
      </c>
      <c r="B139" s="436" t="s">
        <v>14</v>
      </c>
      <c r="C139" s="436" t="s">
        <v>14</v>
      </c>
      <c r="D139" s="436" t="s">
        <v>14</v>
      </c>
      <c r="E139" s="436" t="s">
        <v>14</v>
      </c>
      <c r="F139" s="436" t="s">
        <v>445</v>
      </c>
      <c r="G139" s="437" t="s">
        <v>446</v>
      </c>
      <c r="H139" s="438" t="s">
        <v>604</v>
      </c>
    </row>
    <row r="140" spans="1:8" s="423" customFormat="1">
      <c r="A140" s="436" t="s">
        <v>14</v>
      </c>
      <c r="B140" s="436" t="s">
        <v>14</v>
      </c>
      <c r="C140" s="436" t="s">
        <v>14</v>
      </c>
      <c r="D140" s="436" t="s">
        <v>14</v>
      </c>
      <c r="E140" s="436" t="s">
        <v>448</v>
      </c>
      <c r="F140" s="436" t="s">
        <v>14</v>
      </c>
      <c r="G140" s="437" t="s">
        <v>449</v>
      </c>
      <c r="H140" s="438" t="s">
        <v>605</v>
      </c>
    </row>
    <row r="141" spans="1:8" s="423" customFormat="1">
      <c r="A141" s="436" t="s">
        <v>14</v>
      </c>
      <c r="B141" s="436" t="s">
        <v>14</v>
      </c>
      <c r="C141" s="436" t="s">
        <v>14</v>
      </c>
      <c r="D141" s="436" t="s">
        <v>14</v>
      </c>
      <c r="E141" s="436" t="s">
        <v>14</v>
      </c>
      <c r="F141" s="436" t="s">
        <v>606</v>
      </c>
      <c r="G141" s="437" t="s">
        <v>109</v>
      </c>
      <c r="H141" s="438" t="s">
        <v>605</v>
      </c>
    </row>
    <row r="142" spans="1:8" s="423" customFormat="1">
      <c r="A142" s="436" t="s">
        <v>14</v>
      </c>
      <c r="B142" s="436" t="s">
        <v>14</v>
      </c>
      <c r="C142" s="436" t="s">
        <v>14</v>
      </c>
      <c r="D142" s="436" t="s">
        <v>14</v>
      </c>
      <c r="E142" s="436" t="s">
        <v>453</v>
      </c>
      <c r="F142" s="436" t="s">
        <v>14</v>
      </c>
      <c r="G142" s="437" t="s">
        <v>454</v>
      </c>
      <c r="H142" s="438" t="s">
        <v>607</v>
      </c>
    </row>
    <row r="143" spans="1:8" s="423" customFormat="1">
      <c r="A143" s="436" t="s">
        <v>14</v>
      </c>
      <c r="B143" s="436" t="s">
        <v>14</v>
      </c>
      <c r="C143" s="436" t="s">
        <v>14</v>
      </c>
      <c r="D143" s="436" t="s">
        <v>14</v>
      </c>
      <c r="E143" s="436" t="s">
        <v>14</v>
      </c>
      <c r="F143" s="436" t="s">
        <v>456</v>
      </c>
      <c r="G143" s="437" t="s">
        <v>457</v>
      </c>
      <c r="H143" s="438" t="s">
        <v>608</v>
      </c>
    </row>
    <row r="144" spans="1:8" s="423" customFormat="1">
      <c r="A144" s="436" t="s">
        <v>14</v>
      </c>
      <c r="B144" s="436" t="s">
        <v>14</v>
      </c>
      <c r="C144" s="436" t="s">
        <v>14</v>
      </c>
      <c r="D144" s="436" t="s">
        <v>14</v>
      </c>
      <c r="E144" s="436" t="s">
        <v>14</v>
      </c>
      <c r="F144" s="436" t="s">
        <v>459</v>
      </c>
      <c r="G144" s="437" t="s">
        <v>460</v>
      </c>
      <c r="H144" s="438" t="s">
        <v>609</v>
      </c>
    </row>
    <row r="145" spans="1:8" s="423" customFormat="1">
      <c r="A145" s="436" t="s">
        <v>14</v>
      </c>
      <c r="B145" s="436" t="s">
        <v>14</v>
      </c>
      <c r="C145" s="436" t="s">
        <v>14</v>
      </c>
      <c r="D145" s="436" t="s">
        <v>14</v>
      </c>
      <c r="E145" s="436" t="s">
        <v>14</v>
      </c>
      <c r="F145" s="436" t="s">
        <v>462</v>
      </c>
      <c r="G145" s="437" t="s">
        <v>463</v>
      </c>
      <c r="H145" s="438" t="s">
        <v>610</v>
      </c>
    </row>
    <row r="146" spans="1:8" s="423" customFormat="1">
      <c r="A146" s="436" t="s">
        <v>14</v>
      </c>
      <c r="B146" s="436" t="s">
        <v>14</v>
      </c>
      <c r="C146" s="436" t="s">
        <v>14</v>
      </c>
      <c r="D146" s="436" t="s">
        <v>14</v>
      </c>
      <c r="E146" s="436" t="s">
        <v>465</v>
      </c>
      <c r="F146" s="436" t="s">
        <v>14</v>
      </c>
      <c r="G146" s="437" t="s">
        <v>466</v>
      </c>
      <c r="H146" s="438" t="s">
        <v>611</v>
      </c>
    </row>
    <row r="147" spans="1:8" s="423" customFormat="1">
      <c r="A147" s="436" t="s">
        <v>14</v>
      </c>
      <c r="B147" s="436" t="s">
        <v>14</v>
      </c>
      <c r="C147" s="436" t="s">
        <v>14</v>
      </c>
      <c r="D147" s="436" t="s">
        <v>14</v>
      </c>
      <c r="E147" s="436" t="s">
        <v>14</v>
      </c>
      <c r="F147" s="436" t="s">
        <v>468</v>
      </c>
      <c r="G147" s="437" t="s">
        <v>469</v>
      </c>
      <c r="H147" s="438" t="s">
        <v>612</v>
      </c>
    </row>
    <row r="148" spans="1:8" s="423" customFormat="1">
      <c r="A148" s="436" t="s">
        <v>14</v>
      </c>
      <c r="B148" s="436" t="s">
        <v>14</v>
      </c>
      <c r="C148" s="436" t="s">
        <v>14</v>
      </c>
      <c r="D148" s="436" t="s">
        <v>14</v>
      </c>
      <c r="E148" s="436" t="s">
        <v>14</v>
      </c>
      <c r="F148" s="436" t="s">
        <v>471</v>
      </c>
      <c r="G148" s="437" t="s">
        <v>472</v>
      </c>
      <c r="H148" s="438" t="s">
        <v>613</v>
      </c>
    </row>
    <row r="149" spans="1:8" s="423" customFormat="1">
      <c r="A149" s="436" t="s">
        <v>14</v>
      </c>
      <c r="B149" s="436" t="s">
        <v>14</v>
      </c>
      <c r="C149" s="436" t="s">
        <v>14</v>
      </c>
      <c r="D149" s="436" t="s">
        <v>14</v>
      </c>
      <c r="E149" s="436" t="s">
        <v>14</v>
      </c>
      <c r="F149" s="436" t="s">
        <v>474</v>
      </c>
      <c r="G149" s="437" t="s">
        <v>475</v>
      </c>
      <c r="H149" s="438" t="s">
        <v>614</v>
      </c>
    </row>
    <row r="150" spans="1:8" s="423" customFormat="1">
      <c r="A150" s="436" t="s">
        <v>14</v>
      </c>
      <c r="B150" s="436" t="s">
        <v>14</v>
      </c>
      <c r="C150" s="436" t="s">
        <v>14</v>
      </c>
      <c r="D150" s="436" t="s">
        <v>14</v>
      </c>
      <c r="E150" s="436" t="s">
        <v>14</v>
      </c>
      <c r="F150" s="436" t="s">
        <v>477</v>
      </c>
      <c r="G150" s="437" t="s">
        <v>478</v>
      </c>
      <c r="H150" s="438" t="s">
        <v>615</v>
      </c>
    </row>
    <row r="151" spans="1:8" s="423" customFormat="1">
      <c r="A151" s="436" t="s">
        <v>14</v>
      </c>
      <c r="B151" s="436" t="s">
        <v>14</v>
      </c>
      <c r="C151" s="436" t="s">
        <v>14</v>
      </c>
      <c r="D151" s="436" t="s">
        <v>14</v>
      </c>
      <c r="E151" s="436" t="s">
        <v>480</v>
      </c>
      <c r="F151" s="436" t="s">
        <v>14</v>
      </c>
      <c r="G151" s="437" t="s">
        <v>481</v>
      </c>
      <c r="H151" s="438" t="s">
        <v>616</v>
      </c>
    </row>
    <row r="152" spans="1:8" s="423" customFormat="1" ht="31">
      <c r="A152" s="436" t="s">
        <v>14</v>
      </c>
      <c r="B152" s="436" t="s">
        <v>14</v>
      </c>
      <c r="C152" s="436" t="s">
        <v>14</v>
      </c>
      <c r="D152" s="436" t="s">
        <v>14</v>
      </c>
      <c r="E152" s="436" t="s">
        <v>14</v>
      </c>
      <c r="F152" s="436" t="s">
        <v>617</v>
      </c>
      <c r="G152" s="437" t="s">
        <v>618</v>
      </c>
      <c r="H152" s="438" t="s">
        <v>619</v>
      </c>
    </row>
    <row r="153" spans="1:8" s="423" customFormat="1" ht="46.5">
      <c r="A153" s="436" t="s">
        <v>14</v>
      </c>
      <c r="B153" s="436" t="s">
        <v>14</v>
      </c>
      <c r="C153" s="436" t="s">
        <v>14</v>
      </c>
      <c r="D153" s="436" t="s">
        <v>14</v>
      </c>
      <c r="E153" s="436" t="s">
        <v>14</v>
      </c>
      <c r="F153" s="436" t="s">
        <v>483</v>
      </c>
      <c r="G153" s="437" t="s">
        <v>484</v>
      </c>
      <c r="H153" s="438" t="s">
        <v>620</v>
      </c>
    </row>
    <row r="154" spans="1:8" s="423" customFormat="1">
      <c r="A154" s="436" t="s">
        <v>14</v>
      </c>
      <c r="B154" s="436" t="s">
        <v>14</v>
      </c>
      <c r="C154" s="436" t="s">
        <v>14</v>
      </c>
      <c r="D154" s="436" t="s">
        <v>14</v>
      </c>
      <c r="E154" s="436" t="s">
        <v>14</v>
      </c>
      <c r="F154" s="436" t="s">
        <v>486</v>
      </c>
      <c r="G154" s="437" t="s">
        <v>487</v>
      </c>
      <c r="H154" s="438" t="s">
        <v>621</v>
      </c>
    </row>
    <row r="155" spans="1:8" s="423" customFormat="1">
      <c r="A155" s="436" t="s">
        <v>14</v>
      </c>
      <c r="B155" s="436" t="s">
        <v>14</v>
      </c>
      <c r="C155" s="436" t="s">
        <v>14</v>
      </c>
      <c r="D155" s="436" t="s">
        <v>14</v>
      </c>
      <c r="E155" s="436" t="s">
        <v>355</v>
      </c>
      <c r="F155" s="436" t="s">
        <v>14</v>
      </c>
      <c r="G155" s="437" t="s">
        <v>356</v>
      </c>
      <c r="H155" s="438" t="s">
        <v>622</v>
      </c>
    </row>
    <row r="156" spans="1:8" s="423" customFormat="1">
      <c r="A156" s="436" t="s">
        <v>14</v>
      </c>
      <c r="B156" s="436" t="s">
        <v>14</v>
      </c>
      <c r="C156" s="436" t="s">
        <v>14</v>
      </c>
      <c r="D156" s="436" t="s">
        <v>14</v>
      </c>
      <c r="E156" s="436" t="s">
        <v>14</v>
      </c>
      <c r="F156" s="436" t="s">
        <v>490</v>
      </c>
      <c r="G156" s="437" t="s">
        <v>491</v>
      </c>
      <c r="H156" s="438" t="s">
        <v>623</v>
      </c>
    </row>
    <row r="157" spans="1:8" s="423" customFormat="1">
      <c r="A157" s="436" t="s">
        <v>14</v>
      </c>
      <c r="B157" s="436" t="s">
        <v>14</v>
      </c>
      <c r="C157" s="436" t="s">
        <v>14</v>
      </c>
      <c r="D157" s="436" t="s">
        <v>14</v>
      </c>
      <c r="E157" s="436" t="s">
        <v>14</v>
      </c>
      <c r="F157" s="436" t="s">
        <v>358</v>
      </c>
      <c r="G157" s="437" t="s">
        <v>359</v>
      </c>
      <c r="H157" s="438" t="s">
        <v>624</v>
      </c>
    </row>
    <row r="158" spans="1:8" s="423" customFormat="1">
      <c r="A158" s="436" t="s">
        <v>14</v>
      </c>
      <c r="B158" s="436" t="s">
        <v>14</v>
      </c>
      <c r="C158" s="436" t="s">
        <v>14</v>
      </c>
      <c r="D158" s="436" t="s">
        <v>14</v>
      </c>
      <c r="E158" s="436" t="s">
        <v>14</v>
      </c>
      <c r="F158" s="436" t="s">
        <v>361</v>
      </c>
      <c r="G158" s="437" t="s">
        <v>362</v>
      </c>
      <c r="H158" s="438" t="s">
        <v>625</v>
      </c>
    </row>
    <row r="159" spans="1:8" s="423" customFormat="1">
      <c r="A159" s="436" t="s">
        <v>14</v>
      </c>
      <c r="B159" s="436" t="s">
        <v>14</v>
      </c>
      <c r="C159" s="436" t="s">
        <v>14</v>
      </c>
      <c r="D159" s="436" t="s">
        <v>14</v>
      </c>
      <c r="E159" s="436" t="s">
        <v>495</v>
      </c>
      <c r="F159" s="436" t="s">
        <v>14</v>
      </c>
      <c r="G159" s="437" t="s">
        <v>496</v>
      </c>
      <c r="H159" s="438" t="s">
        <v>626</v>
      </c>
    </row>
    <row r="160" spans="1:8" s="423" customFormat="1">
      <c r="A160" s="436" t="s">
        <v>14</v>
      </c>
      <c r="B160" s="436" t="s">
        <v>14</v>
      </c>
      <c r="C160" s="436" t="s">
        <v>14</v>
      </c>
      <c r="D160" s="436" t="s">
        <v>14</v>
      </c>
      <c r="E160" s="436" t="s">
        <v>14</v>
      </c>
      <c r="F160" s="436" t="s">
        <v>498</v>
      </c>
      <c r="G160" s="437" t="s">
        <v>499</v>
      </c>
      <c r="H160" s="438" t="s">
        <v>627</v>
      </c>
    </row>
    <row r="161" spans="1:8" s="423" customFormat="1">
      <c r="A161" s="436" t="s">
        <v>14</v>
      </c>
      <c r="B161" s="436" t="s">
        <v>14</v>
      </c>
      <c r="C161" s="436" t="s">
        <v>14</v>
      </c>
      <c r="D161" s="436" t="s">
        <v>14</v>
      </c>
      <c r="E161" s="436" t="s">
        <v>14</v>
      </c>
      <c r="F161" s="436" t="s">
        <v>501</v>
      </c>
      <c r="G161" s="437" t="s">
        <v>502</v>
      </c>
      <c r="H161" s="438" t="s">
        <v>628</v>
      </c>
    </row>
    <row r="162" spans="1:8" s="423" customFormat="1">
      <c r="A162" s="436" t="s">
        <v>14</v>
      </c>
      <c r="B162" s="436" t="s">
        <v>14</v>
      </c>
      <c r="C162" s="436" t="s">
        <v>14</v>
      </c>
      <c r="D162" s="436" t="s">
        <v>14</v>
      </c>
      <c r="E162" s="436" t="s">
        <v>14</v>
      </c>
      <c r="F162" s="436" t="s">
        <v>504</v>
      </c>
      <c r="G162" s="437" t="s">
        <v>505</v>
      </c>
      <c r="H162" s="438" t="s">
        <v>629</v>
      </c>
    </row>
    <row r="163" spans="1:8" s="423" customFormat="1">
      <c r="A163" s="436" t="s">
        <v>14</v>
      </c>
      <c r="B163" s="436" t="s">
        <v>14</v>
      </c>
      <c r="C163" s="436" t="s">
        <v>14</v>
      </c>
      <c r="D163" s="436" t="s">
        <v>14</v>
      </c>
      <c r="E163" s="436" t="s">
        <v>14</v>
      </c>
      <c r="F163" s="436" t="s">
        <v>507</v>
      </c>
      <c r="G163" s="437" t="s">
        <v>508</v>
      </c>
      <c r="H163" s="438" t="s">
        <v>630</v>
      </c>
    </row>
    <row r="164" spans="1:8" s="423" customFormat="1">
      <c r="A164" s="436" t="s">
        <v>14</v>
      </c>
      <c r="B164" s="436" t="s">
        <v>14</v>
      </c>
      <c r="C164" s="436" t="s">
        <v>14</v>
      </c>
      <c r="D164" s="436" t="s">
        <v>14</v>
      </c>
      <c r="E164" s="436" t="s">
        <v>510</v>
      </c>
      <c r="F164" s="436" t="s">
        <v>14</v>
      </c>
      <c r="G164" s="437" t="s">
        <v>511</v>
      </c>
      <c r="H164" s="438" t="s">
        <v>631</v>
      </c>
    </row>
    <row r="165" spans="1:8" s="423" customFormat="1">
      <c r="A165" s="436" t="s">
        <v>14</v>
      </c>
      <c r="B165" s="436" t="s">
        <v>14</v>
      </c>
      <c r="C165" s="436" t="s">
        <v>14</v>
      </c>
      <c r="D165" s="436" t="s">
        <v>14</v>
      </c>
      <c r="E165" s="436" t="s">
        <v>14</v>
      </c>
      <c r="F165" s="436" t="s">
        <v>513</v>
      </c>
      <c r="G165" s="437" t="s">
        <v>514</v>
      </c>
      <c r="H165" s="438" t="s">
        <v>632</v>
      </c>
    </row>
    <row r="166" spans="1:8" s="423" customFormat="1">
      <c r="A166" s="436" t="s">
        <v>14</v>
      </c>
      <c r="B166" s="436" t="s">
        <v>14</v>
      </c>
      <c r="C166" s="436" t="s">
        <v>14</v>
      </c>
      <c r="D166" s="436" t="s">
        <v>14</v>
      </c>
      <c r="E166" s="436" t="s">
        <v>14</v>
      </c>
      <c r="F166" s="436" t="s">
        <v>516</v>
      </c>
      <c r="G166" s="437" t="s">
        <v>517</v>
      </c>
      <c r="H166" s="438" t="s">
        <v>633</v>
      </c>
    </row>
    <row r="167" spans="1:8" s="423" customFormat="1" ht="31">
      <c r="A167" s="436" t="s">
        <v>14</v>
      </c>
      <c r="B167" s="436" t="s">
        <v>14</v>
      </c>
      <c r="C167" s="436" t="s">
        <v>14</v>
      </c>
      <c r="D167" s="436" t="s">
        <v>14</v>
      </c>
      <c r="E167" s="436" t="s">
        <v>364</v>
      </c>
      <c r="F167" s="436" t="s">
        <v>14</v>
      </c>
      <c r="G167" s="437" t="s">
        <v>365</v>
      </c>
      <c r="H167" s="438" t="s">
        <v>634</v>
      </c>
    </row>
    <row r="168" spans="1:8" s="423" customFormat="1">
      <c r="A168" s="436" t="s">
        <v>14</v>
      </c>
      <c r="B168" s="436" t="s">
        <v>14</v>
      </c>
      <c r="C168" s="436" t="s">
        <v>14</v>
      </c>
      <c r="D168" s="436" t="s">
        <v>14</v>
      </c>
      <c r="E168" s="436" t="s">
        <v>14</v>
      </c>
      <c r="F168" s="436" t="s">
        <v>520</v>
      </c>
      <c r="G168" s="437" t="s">
        <v>521</v>
      </c>
      <c r="H168" s="438" t="s">
        <v>635</v>
      </c>
    </row>
    <row r="169" spans="1:8" s="423" customFormat="1">
      <c r="A169" s="436" t="s">
        <v>14</v>
      </c>
      <c r="B169" s="436" t="s">
        <v>14</v>
      </c>
      <c r="C169" s="436" t="s">
        <v>14</v>
      </c>
      <c r="D169" s="436" t="s">
        <v>14</v>
      </c>
      <c r="E169" s="436" t="s">
        <v>14</v>
      </c>
      <c r="F169" s="436" t="s">
        <v>522</v>
      </c>
      <c r="G169" s="437" t="s">
        <v>523</v>
      </c>
      <c r="H169" s="438" t="s">
        <v>636</v>
      </c>
    </row>
    <row r="170" spans="1:8" s="423" customFormat="1">
      <c r="A170" s="436" t="s">
        <v>14</v>
      </c>
      <c r="B170" s="436" t="s">
        <v>14</v>
      </c>
      <c r="C170" s="436" t="s">
        <v>14</v>
      </c>
      <c r="D170" s="436" t="s">
        <v>14</v>
      </c>
      <c r="E170" s="436" t="s">
        <v>14</v>
      </c>
      <c r="F170" s="436" t="s">
        <v>367</v>
      </c>
      <c r="G170" s="437" t="s">
        <v>368</v>
      </c>
      <c r="H170" s="438" t="s">
        <v>637</v>
      </c>
    </row>
    <row r="171" spans="1:8" s="423" customFormat="1">
      <c r="A171" s="436" t="s">
        <v>14</v>
      </c>
      <c r="B171" s="436" t="s">
        <v>14</v>
      </c>
      <c r="C171" s="436" t="s">
        <v>14</v>
      </c>
      <c r="D171" s="436" t="s">
        <v>14</v>
      </c>
      <c r="E171" s="436" t="s">
        <v>14</v>
      </c>
      <c r="F171" s="436" t="s">
        <v>526</v>
      </c>
      <c r="G171" s="437" t="s">
        <v>527</v>
      </c>
      <c r="H171" s="438" t="s">
        <v>638</v>
      </c>
    </row>
    <row r="172" spans="1:8" s="423" customFormat="1">
      <c r="A172" s="436" t="s">
        <v>14</v>
      </c>
      <c r="B172" s="436" t="s">
        <v>14</v>
      </c>
      <c r="C172" s="436" t="s">
        <v>14</v>
      </c>
      <c r="D172" s="436" t="s">
        <v>14</v>
      </c>
      <c r="E172" s="436" t="s">
        <v>14</v>
      </c>
      <c r="F172" s="436" t="s">
        <v>529</v>
      </c>
      <c r="G172" s="437" t="s">
        <v>530</v>
      </c>
      <c r="H172" s="438" t="s">
        <v>639</v>
      </c>
    </row>
    <row r="173" spans="1:8" s="423" customFormat="1">
      <c r="A173" s="436" t="s">
        <v>14</v>
      </c>
      <c r="B173" s="436" t="s">
        <v>14</v>
      </c>
      <c r="C173" s="436" t="s">
        <v>14</v>
      </c>
      <c r="D173" s="436" t="s">
        <v>14</v>
      </c>
      <c r="E173" s="436" t="s">
        <v>14</v>
      </c>
      <c r="F173" s="436" t="s">
        <v>370</v>
      </c>
      <c r="G173" s="437" t="s">
        <v>371</v>
      </c>
      <c r="H173" s="438" t="s">
        <v>640</v>
      </c>
    </row>
    <row r="174" spans="1:8" s="423" customFormat="1">
      <c r="A174" s="436" t="s">
        <v>14</v>
      </c>
      <c r="B174" s="436" t="s">
        <v>14</v>
      </c>
      <c r="C174" s="436" t="s">
        <v>14</v>
      </c>
      <c r="D174" s="436" t="s">
        <v>14</v>
      </c>
      <c r="E174" s="436" t="s">
        <v>533</v>
      </c>
      <c r="F174" s="436" t="s">
        <v>14</v>
      </c>
      <c r="G174" s="437" t="s">
        <v>534</v>
      </c>
      <c r="H174" s="438" t="s">
        <v>641</v>
      </c>
    </row>
    <row r="175" spans="1:8" s="423" customFormat="1">
      <c r="A175" s="436" t="s">
        <v>14</v>
      </c>
      <c r="B175" s="436" t="s">
        <v>14</v>
      </c>
      <c r="C175" s="436" t="s">
        <v>14</v>
      </c>
      <c r="D175" s="436" t="s">
        <v>14</v>
      </c>
      <c r="E175" s="436" t="s">
        <v>14</v>
      </c>
      <c r="F175" s="436" t="s">
        <v>538</v>
      </c>
      <c r="G175" s="437" t="s">
        <v>368</v>
      </c>
      <c r="H175" s="438" t="s">
        <v>642</v>
      </c>
    </row>
    <row r="176" spans="1:8" s="423" customFormat="1">
      <c r="A176" s="436" t="s">
        <v>14</v>
      </c>
      <c r="B176" s="436" t="s">
        <v>14</v>
      </c>
      <c r="C176" s="436" t="s">
        <v>14</v>
      </c>
      <c r="D176" s="436" t="s">
        <v>14</v>
      </c>
      <c r="E176" s="436" t="s">
        <v>14</v>
      </c>
      <c r="F176" s="436" t="s">
        <v>643</v>
      </c>
      <c r="G176" s="437" t="s">
        <v>644</v>
      </c>
      <c r="H176" s="438" t="s">
        <v>645</v>
      </c>
    </row>
    <row r="177" spans="1:8" s="423" customFormat="1">
      <c r="A177" s="436" t="s">
        <v>14</v>
      </c>
      <c r="B177" s="436" t="s">
        <v>14</v>
      </c>
      <c r="C177" s="436" t="s">
        <v>14</v>
      </c>
      <c r="D177" s="436" t="s">
        <v>14</v>
      </c>
      <c r="E177" s="436" t="s">
        <v>342</v>
      </c>
      <c r="F177" s="436" t="s">
        <v>14</v>
      </c>
      <c r="G177" s="437" t="s">
        <v>343</v>
      </c>
      <c r="H177" s="438" t="s">
        <v>646</v>
      </c>
    </row>
    <row r="178" spans="1:8" s="423" customFormat="1">
      <c r="A178" s="436" t="s">
        <v>14</v>
      </c>
      <c r="B178" s="436" t="s">
        <v>14</v>
      </c>
      <c r="C178" s="436" t="s">
        <v>14</v>
      </c>
      <c r="D178" s="436" t="s">
        <v>14</v>
      </c>
      <c r="E178" s="436" t="s">
        <v>14</v>
      </c>
      <c r="F178" s="436" t="s">
        <v>374</v>
      </c>
      <c r="G178" s="437" t="s">
        <v>375</v>
      </c>
      <c r="H178" s="438" t="s">
        <v>647</v>
      </c>
    </row>
    <row r="179" spans="1:8" s="423" customFormat="1">
      <c r="A179" s="436" t="s">
        <v>14</v>
      </c>
      <c r="B179" s="436" t="s">
        <v>14</v>
      </c>
      <c r="C179" s="436" t="s">
        <v>14</v>
      </c>
      <c r="D179" s="436" t="s">
        <v>14</v>
      </c>
      <c r="E179" s="436" t="s">
        <v>14</v>
      </c>
      <c r="F179" s="436" t="s">
        <v>542</v>
      </c>
      <c r="G179" s="437" t="s">
        <v>543</v>
      </c>
      <c r="H179" s="438" t="s">
        <v>648</v>
      </c>
    </row>
    <row r="180" spans="1:8" s="423" customFormat="1">
      <c r="A180" s="436" t="s">
        <v>14</v>
      </c>
      <c r="B180" s="436" t="s">
        <v>14</v>
      </c>
      <c r="C180" s="436" t="s">
        <v>14</v>
      </c>
      <c r="D180" s="436" t="s">
        <v>14</v>
      </c>
      <c r="E180" s="436" t="s">
        <v>14</v>
      </c>
      <c r="F180" s="436" t="s">
        <v>545</v>
      </c>
      <c r="G180" s="437" t="s">
        <v>546</v>
      </c>
      <c r="H180" s="438" t="s">
        <v>649</v>
      </c>
    </row>
    <row r="181" spans="1:8" s="423" customFormat="1">
      <c r="A181" s="436" t="s">
        <v>14</v>
      </c>
      <c r="B181" s="436" t="s">
        <v>14</v>
      </c>
      <c r="C181" s="436" t="s">
        <v>14</v>
      </c>
      <c r="D181" s="436" t="s">
        <v>14</v>
      </c>
      <c r="E181" s="436" t="s">
        <v>14</v>
      </c>
      <c r="F181" s="436" t="s">
        <v>345</v>
      </c>
      <c r="G181" s="437" t="s">
        <v>109</v>
      </c>
      <c r="H181" s="438" t="s">
        <v>650</v>
      </c>
    </row>
    <row r="182" spans="1:8" s="423" customFormat="1">
      <c r="A182" s="436" t="s">
        <v>14</v>
      </c>
      <c r="B182" s="436" t="s">
        <v>14</v>
      </c>
      <c r="C182" s="436" t="s">
        <v>14</v>
      </c>
      <c r="D182" s="436" t="s">
        <v>14</v>
      </c>
      <c r="E182" s="436" t="s">
        <v>549</v>
      </c>
      <c r="F182" s="436" t="s">
        <v>14</v>
      </c>
      <c r="G182" s="437" t="s">
        <v>550</v>
      </c>
      <c r="H182" s="438" t="s">
        <v>651</v>
      </c>
    </row>
    <row r="183" spans="1:8" s="423" customFormat="1">
      <c r="A183" s="436" t="s">
        <v>14</v>
      </c>
      <c r="B183" s="436" t="s">
        <v>14</v>
      </c>
      <c r="C183" s="436" t="s">
        <v>14</v>
      </c>
      <c r="D183" s="436" t="s">
        <v>14</v>
      </c>
      <c r="E183" s="436" t="s">
        <v>14</v>
      </c>
      <c r="F183" s="436" t="s">
        <v>552</v>
      </c>
      <c r="G183" s="437" t="s">
        <v>553</v>
      </c>
      <c r="H183" s="438" t="s">
        <v>651</v>
      </c>
    </row>
    <row r="184" spans="1:8" s="423" customFormat="1">
      <c r="A184" s="436" t="s">
        <v>14</v>
      </c>
      <c r="B184" s="436" t="s">
        <v>14</v>
      </c>
      <c r="C184" s="436" t="s">
        <v>14</v>
      </c>
      <c r="D184" s="436" t="s">
        <v>14</v>
      </c>
      <c r="E184" s="436" t="s">
        <v>346</v>
      </c>
      <c r="F184" s="436" t="s">
        <v>14</v>
      </c>
      <c r="G184" s="437" t="s">
        <v>109</v>
      </c>
      <c r="H184" s="438" t="s">
        <v>652</v>
      </c>
    </row>
    <row r="185" spans="1:8" s="423" customFormat="1">
      <c r="A185" s="436" t="s">
        <v>14</v>
      </c>
      <c r="B185" s="436" t="s">
        <v>14</v>
      </c>
      <c r="C185" s="436" t="s">
        <v>14</v>
      </c>
      <c r="D185" s="436" t="s">
        <v>14</v>
      </c>
      <c r="E185" s="436" t="s">
        <v>14</v>
      </c>
      <c r="F185" s="436" t="s">
        <v>555</v>
      </c>
      <c r="G185" s="437" t="s">
        <v>556</v>
      </c>
      <c r="H185" s="438" t="s">
        <v>653</v>
      </c>
    </row>
    <row r="186" spans="1:8" s="423" customFormat="1">
      <c r="A186" s="436" t="s">
        <v>14</v>
      </c>
      <c r="B186" s="436" t="s">
        <v>14</v>
      </c>
      <c r="C186" s="436" t="s">
        <v>14</v>
      </c>
      <c r="D186" s="436" t="s">
        <v>14</v>
      </c>
      <c r="E186" s="436" t="s">
        <v>14</v>
      </c>
      <c r="F186" s="436" t="s">
        <v>561</v>
      </c>
      <c r="G186" s="437" t="s">
        <v>562</v>
      </c>
      <c r="H186" s="438" t="s">
        <v>654</v>
      </c>
    </row>
    <row r="187" spans="1:8" s="423" customFormat="1">
      <c r="A187" s="436" t="s">
        <v>14</v>
      </c>
      <c r="B187" s="436" t="s">
        <v>14</v>
      </c>
      <c r="C187" s="436" t="s">
        <v>14</v>
      </c>
      <c r="D187" s="436" t="s">
        <v>14</v>
      </c>
      <c r="E187" s="436" t="s">
        <v>14</v>
      </c>
      <c r="F187" s="436" t="s">
        <v>348</v>
      </c>
      <c r="G187" s="437" t="s">
        <v>349</v>
      </c>
      <c r="H187" s="438" t="s">
        <v>655</v>
      </c>
    </row>
    <row r="188" spans="1:8" s="423" customFormat="1">
      <c r="A188" s="436" t="s">
        <v>14</v>
      </c>
      <c r="B188" s="436" t="s">
        <v>14</v>
      </c>
      <c r="C188" s="436" t="s">
        <v>14</v>
      </c>
      <c r="D188" s="436" t="s">
        <v>14</v>
      </c>
      <c r="E188" s="436" t="s">
        <v>656</v>
      </c>
      <c r="F188" s="436" t="s">
        <v>14</v>
      </c>
      <c r="G188" s="437" t="s">
        <v>657</v>
      </c>
      <c r="H188" s="438" t="s">
        <v>658</v>
      </c>
    </row>
    <row r="189" spans="1:8" s="423" customFormat="1">
      <c r="A189" s="436" t="s">
        <v>14</v>
      </c>
      <c r="B189" s="436" t="s">
        <v>14</v>
      </c>
      <c r="C189" s="436" t="s">
        <v>14</v>
      </c>
      <c r="D189" s="436" t="s">
        <v>14</v>
      </c>
      <c r="E189" s="436" t="s">
        <v>14</v>
      </c>
      <c r="F189" s="436" t="s">
        <v>659</v>
      </c>
      <c r="G189" s="437" t="s">
        <v>660</v>
      </c>
      <c r="H189" s="438" t="s">
        <v>658</v>
      </c>
    </row>
    <row r="190" spans="1:8" s="423" customFormat="1">
      <c r="A190" s="436" t="s">
        <v>14</v>
      </c>
      <c r="B190" s="436" t="s">
        <v>14</v>
      </c>
      <c r="C190" s="436" t="s">
        <v>14</v>
      </c>
      <c r="D190" s="436" t="s">
        <v>661</v>
      </c>
      <c r="E190" s="436" t="s">
        <v>14</v>
      </c>
      <c r="F190" s="436" t="s">
        <v>14</v>
      </c>
      <c r="G190" s="437" t="s">
        <v>662</v>
      </c>
      <c r="H190" s="438" t="s">
        <v>663</v>
      </c>
    </row>
    <row r="191" spans="1:8" s="423" customFormat="1">
      <c r="A191" s="436" t="s">
        <v>14</v>
      </c>
      <c r="B191" s="436" t="s">
        <v>14</v>
      </c>
      <c r="C191" s="436" t="s">
        <v>14</v>
      </c>
      <c r="D191" s="436" t="s">
        <v>14</v>
      </c>
      <c r="E191" s="436" t="s">
        <v>383</v>
      </c>
      <c r="F191" s="436" t="s">
        <v>14</v>
      </c>
      <c r="G191" s="437" t="s">
        <v>384</v>
      </c>
      <c r="H191" s="438" t="s">
        <v>664</v>
      </c>
    </row>
    <row r="192" spans="1:8" s="423" customFormat="1">
      <c r="A192" s="436" t="s">
        <v>14</v>
      </c>
      <c r="B192" s="436" t="s">
        <v>14</v>
      </c>
      <c r="C192" s="436" t="s">
        <v>14</v>
      </c>
      <c r="D192" s="436" t="s">
        <v>14</v>
      </c>
      <c r="E192" s="436" t="s">
        <v>14</v>
      </c>
      <c r="F192" s="436" t="s">
        <v>386</v>
      </c>
      <c r="G192" s="437" t="s">
        <v>387</v>
      </c>
      <c r="H192" s="438" t="s">
        <v>664</v>
      </c>
    </row>
    <row r="193" spans="1:8" s="423" customFormat="1" ht="31">
      <c r="A193" s="436" t="s">
        <v>14</v>
      </c>
      <c r="B193" s="436" t="s">
        <v>14</v>
      </c>
      <c r="C193" s="436" t="s">
        <v>14</v>
      </c>
      <c r="D193" s="436" t="s">
        <v>14</v>
      </c>
      <c r="E193" s="436" t="s">
        <v>388</v>
      </c>
      <c r="F193" s="436" t="s">
        <v>14</v>
      </c>
      <c r="G193" s="437" t="s">
        <v>389</v>
      </c>
      <c r="H193" s="438" t="s">
        <v>665</v>
      </c>
    </row>
    <row r="194" spans="1:8" s="423" customFormat="1" ht="31">
      <c r="A194" s="436" t="s">
        <v>14</v>
      </c>
      <c r="B194" s="436" t="s">
        <v>14</v>
      </c>
      <c r="C194" s="436" t="s">
        <v>14</v>
      </c>
      <c r="D194" s="436" t="s">
        <v>14</v>
      </c>
      <c r="E194" s="436" t="s">
        <v>14</v>
      </c>
      <c r="F194" s="436" t="s">
        <v>391</v>
      </c>
      <c r="G194" s="437" t="s">
        <v>389</v>
      </c>
      <c r="H194" s="438" t="s">
        <v>665</v>
      </c>
    </row>
    <row r="195" spans="1:8" s="423" customFormat="1">
      <c r="A195" s="436" t="s">
        <v>14</v>
      </c>
      <c r="B195" s="436" t="s">
        <v>14</v>
      </c>
      <c r="C195" s="436" t="s">
        <v>14</v>
      </c>
      <c r="D195" s="436" t="s">
        <v>14</v>
      </c>
      <c r="E195" s="436" t="s">
        <v>328</v>
      </c>
      <c r="F195" s="436" t="s">
        <v>14</v>
      </c>
      <c r="G195" s="437" t="s">
        <v>329</v>
      </c>
      <c r="H195" s="438" t="s">
        <v>666</v>
      </c>
    </row>
    <row r="196" spans="1:8" s="423" customFormat="1">
      <c r="A196" s="436" t="s">
        <v>14</v>
      </c>
      <c r="B196" s="436" t="s">
        <v>14</v>
      </c>
      <c r="C196" s="436" t="s">
        <v>14</v>
      </c>
      <c r="D196" s="436" t="s">
        <v>14</v>
      </c>
      <c r="E196" s="436" t="s">
        <v>14</v>
      </c>
      <c r="F196" s="436" t="s">
        <v>393</v>
      </c>
      <c r="G196" s="437" t="s">
        <v>394</v>
      </c>
      <c r="H196" s="438" t="s">
        <v>667</v>
      </c>
    </row>
    <row r="197" spans="1:8" s="423" customFormat="1">
      <c r="A197" s="436" t="s">
        <v>14</v>
      </c>
      <c r="B197" s="436" t="s">
        <v>14</v>
      </c>
      <c r="C197" s="436" t="s">
        <v>14</v>
      </c>
      <c r="D197" s="436" t="s">
        <v>14</v>
      </c>
      <c r="E197" s="436" t="s">
        <v>14</v>
      </c>
      <c r="F197" s="436" t="s">
        <v>396</v>
      </c>
      <c r="G197" s="437" t="s">
        <v>397</v>
      </c>
      <c r="H197" s="438" t="s">
        <v>668</v>
      </c>
    </row>
    <row r="198" spans="1:8" s="423" customFormat="1">
      <c r="A198" s="436" t="s">
        <v>14</v>
      </c>
      <c r="B198" s="436" t="s">
        <v>14</v>
      </c>
      <c r="C198" s="436" t="s">
        <v>14</v>
      </c>
      <c r="D198" s="436" t="s">
        <v>14</v>
      </c>
      <c r="E198" s="436" t="s">
        <v>14</v>
      </c>
      <c r="F198" s="436" t="s">
        <v>402</v>
      </c>
      <c r="G198" s="437" t="s">
        <v>403</v>
      </c>
      <c r="H198" s="438" t="s">
        <v>669</v>
      </c>
    </row>
    <row r="199" spans="1:8" s="423" customFormat="1">
      <c r="A199" s="436" t="s">
        <v>14</v>
      </c>
      <c r="B199" s="436" t="s">
        <v>14</v>
      </c>
      <c r="C199" s="436" t="s">
        <v>14</v>
      </c>
      <c r="D199" s="436" t="s">
        <v>14</v>
      </c>
      <c r="E199" s="436" t="s">
        <v>14</v>
      </c>
      <c r="F199" s="436" t="s">
        <v>578</v>
      </c>
      <c r="G199" s="437" t="s">
        <v>579</v>
      </c>
      <c r="H199" s="438" t="s">
        <v>580</v>
      </c>
    </row>
    <row r="200" spans="1:8" s="423" customFormat="1">
      <c r="A200" s="436" t="s">
        <v>14</v>
      </c>
      <c r="B200" s="436" t="s">
        <v>14</v>
      </c>
      <c r="C200" s="436" t="s">
        <v>14</v>
      </c>
      <c r="D200" s="436" t="s">
        <v>14</v>
      </c>
      <c r="E200" s="436" t="s">
        <v>14</v>
      </c>
      <c r="F200" s="436" t="s">
        <v>405</v>
      </c>
      <c r="G200" s="437" t="s">
        <v>406</v>
      </c>
      <c r="H200" s="438" t="s">
        <v>670</v>
      </c>
    </row>
    <row r="201" spans="1:8" s="423" customFormat="1">
      <c r="A201" s="436" t="s">
        <v>14</v>
      </c>
      <c r="B201" s="436" t="s">
        <v>14</v>
      </c>
      <c r="C201" s="436" t="s">
        <v>14</v>
      </c>
      <c r="D201" s="436" t="s">
        <v>14</v>
      </c>
      <c r="E201" s="436" t="s">
        <v>14</v>
      </c>
      <c r="F201" s="436" t="s">
        <v>408</v>
      </c>
      <c r="G201" s="437" t="s">
        <v>409</v>
      </c>
      <c r="H201" s="438" t="s">
        <v>671</v>
      </c>
    </row>
    <row r="202" spans="1:8" s="423" customFormat="1" ht="31">
      <c r="A202" s="436" t="s">
        <v>14</v>
      </c>
      <c r="B202" s="436" t="s">
        <v>14</v>
      </c>
      <c r="C202" s="436" t="s">
        <v>14</v>
      </c>
      <c r="D202" s="436" t="s">
        <v>14</v>
      </c>
      <c r="E202" s="436" t="s">
        <v>14</v>
      </c>
      <c r="F202" s="436" t="s">
        <v>331</v>
      </c>
      <c r="G202" s="437" t="s">
        <v>332</v>
      </c>
      <c r="H202" s="438" t="s">
        <v>672</v>
      </c>
    </row>
    <row r="203" spans="1:8" s="423" customFormat="1" ht="31">
      <c r="A203" s="436" t="s">
        <v>14</v>
      </c>
      <c r="B203" s="436" t="s">
        <v>14</v>
      </c>
      <c r="C203" s="436" t="s">
        <v>14</v>
      </c>
      <c r="D203" s="436" t="s">
        <v>14</v>
      </c>
      <c r="E203" s="436" t="s">
        <v>415</v>
      </c>
      <c r="F203" s="436" t="s">
        <v>14</v>
      </c>
      <c r="G203" s="437" t="s">
        <v>416</v>
      </c>
      <c r="H203" s="438" t="s">
        <v>673</v>
      </c>
    </row>
    <row r="204" spans="1:8" s="423" customFormat="1" ht="31">
      <c r="A204" s="436" t="s">
        <v>14</v>
      </c>
      <c r="B204" s="436" t="s">
        <v>14</v>
      </c>
      <c r="C204" s="436" t="s">
        <v>14</v>
      </c>
      <c r="D204" s="436" t="s">
        <v>14</v>
      </c>
      <c r="E204" s="436" t="s">
        <v>14</v>
      </c>
      <c r="F204" s="436" t="s">
        <v>589</v>
      </c>
      <c r="G204" s="437" t="s">
        <v>590</v>
      </c>
      <c r="H204" s="438" t="s">
        <v>674</v>
      </c>
    </row>
    <row r="205" spans="1:8" s="423" customFormat="1">
      <c r="A205" s="436" t="s">
        <v>14</v>
      </c>
      <c r="B205" s="436" t="s">
        <v>14</v>
      </c>
      <c r="C205" s="436" t="s">
        <v>14</v>
      </c>
      <c r="D205" s="436" t="s">
        <v>14</v>
      </c>
      <c r="E205" s="436" t="s">
        <v>14</v>
      </c>
      <c r="F205" s="436" t="s">
        <v>675</v>
      </c>
      <c r="G205" s="437" t="s">
        <v>676</v>
      </c>
      <c r="H205" s="438" t="s">
        <v>677</v>
      </c>
    </row>
    <row r="206" spans="1:8" s="423" customFormat="1">
      <c r="A206" s="436" t="s">
        <v>14</v>
      </c>
      <c r="B206" s="436" t="s">
        <v>14</v>
      </c>
      <c r="C206" s="436" t="s">
        <v>14</v>
      </c>
      <c r="D206" s="436" t="s">
        <v>14</v>
      </c>
      <c r="E206" s="436" t="s">
        <v>14</v>
      </c>
      <c r="F206" s="436" t="s">
        <v>418</v>
      </c>
      <c r="G206" s="437" t="s">
        <v>419</v>
      </c>
      <c r="H206" s="438" t="s">
        <v>678</v>
      </c>
    </row>
    <row r="207" spans="1:8" s="423" customFormat="1">
      <c r="A207" s="436" t="s">
        <v>14</v>
      </c>
      <c r="B207" s="436" t="s">
        <v>14</v>
      </c>
      <c r="C207" s="436" t="s">
        <v>14</v>
      </c>
      <c r="D207" s="436" t="s">
        <v>14</v>
      </c>
      <c r="E207" s="436" t="s">
        <v>14</v>
      </c>
      <c r="F207" s="436" t="s">
        <v>421</v>
      </c>
      <c r="G207" s="437" t="s">
        <v>422</v>
      </c>
      <c r="H207" s="438" t="s">
        <v>679</v>
      </c>
    </row>
    <row r="208" spans="1:8" s="423" customFormat="1">
      <c r="A208" s="436" t="s">
        <v>14</v>
      </c>
      <c r="B208" s="436" t="s">
        <v>14</v>
      </c>
      <c r="C208" s="436" t="s">
        <v>14</v>
      </c>
      <c r="D208" s="436" t="s">
        <v>14</v>
      </c>
      <c r="E208" s="436" t="s">
        <v>424</v>
      </c>
      <c r="F208" s="436" t="s">
        <v>14</v>
      </c>
      <c r="G208" s="437" t="s">
        <v>425</v>
      </c>
      <c r="H208" s="438" t="s">
        <v>680</v>
      </c>
    </row>
    <row r="209" spans="1:8" s="423" customFormat="1">
      <c r="A209" s="436" t="s">
        <v>14</v>
      </c>
      <c r="B209" s="436" t="s">
        <v>14</v>
      </c>
      <c r="C209" s="436" t="s">
        <v>14</v>
      </c>
      <c r="D209" s="436" t="s">
        <v>14</v>
      </c>
      <c r="E209" s="436" t="s">
        <v>14</v>
      </c>
      <c r="F209" s="436" t="s">
        <v>427</v>
      </c>
      <c r="G209" s="437" t="s">
        <v>428</v>
      </c>
      <c r="H209" s="438" t="s">
        <v>680</v>
      </c>
    </row>
    <row r="210" spans="1:8" s="423" customFormat="1">
      <c r="A210" s="436" t="s">
        <v>14</v>
      </c>
      <c r="B210" s="436" t="s">
        <v>14</v>
      </c>
      <c r="C210" s="436" t="s">
        <v>14</v>
      </c>
      <c r="D210" s="436" t="s">
        <v>14</v>
      </c>
      <c r="E210" s="436" t="s">
        <v>429</v>
      </c>
      <c r="F210" s="436" t="s">
        <v>14</v>
      </c>
      <c r="G210" s="437" t="s">
        <v>430</v>
      </c>
      <c r="H210" s="438" t="s">
        <v>681</v>
      </c>
    </row>
    <row r="211" spans="1:8" s="423" customFormat="1">
      <c r="A211" s="436" t="s">
        <v>14</v>
      </c>
      <c r="B211" s="436" t="s">
        <v>14</v>
      </c>
      <c r="C211" s="436" t="s">
        <v>14</v>
      </c>
      <c r="D211" s="436" t="s">
        <v>14</v>
      </c>
      <c r="E211" s="436" t="s">
        <v>14</v>
      </c>
      <c r="F211" s="436" t="s">
        <v>432</v>
      </c>
      <c r="G211" s="437" t="s">
        <v>109</v>
      </c>
      <c r="H211" s="438" t="s">
        <v>681</v>
      </c>
    </row>
    <row r="212" spans="1:8" s="423" customFormat="1">
      <c r="A212" s="436" t="s">
        <v>14</v>
      </c>
      <c r="B212" s="436" t="s">
        <v>14</v>
      </c>
      <c r="C212" s="436" t="s">
        <v>14</v>
      </c>
      <c r="D212" s="436" t="s">
        <v>14</v>
      </c>
      <c r="E212" s="436" t="s">
        <v>433</v>
      </c>
      <c r="F212" s="436" t="s">
        <v>14</v>
      </c>
      <c r="G212" s="437" t="s">
        <v>434</v>
      </c>
      <c r="H212" s="438" t="s">
        <v>682</v>
      </c>
    </row>
    <row r="213" spans="1:8" s="423" customFormat="1">
      <c r="A213" s="436" t="s">
        <v>14</v>
      </c>
      <c r="B213" s="436" t="s">
        <v>14</v>
      </c>
      <c r="C213" s="436" t="s">
        <v>14</v>
      </c>
      <c r="D213" s="436" t="s">
        <v>14</v>
      </c>
      <c r="E213" s="436" t="s">
        <v>14</v>
      </c>
      <c r="F213" s="436" t="s">
        <v>436</v>
      </c>
      <c r="G213" s="437" t="s">
        <v>437</v>
      </c>
      <c r="H213" s="438" t="s">
        <v>683</v>
      </c>
    </row>
    <row r="214" spans="1:8" s="423" customFormat="1">
      <c r="A214" s="436" t="s">
        <v>14</v>
      </c>
      <c r="B214" s="436" t="s">
        <v>14</v>
      </c>
      <c r="C214" s="436" t="s">
        <v>14</v>
      </c>
      <c r="D214" s="436" t="s">
        <v>14</v>
      </c>
      <c r="E214" s="436" t="s">
        <v>14</v>
      </c>
      <c r="F214" s="436" t="s">
        <v>439</v>
      </c>
      <c r="G214" s="437" t="s">
        <v>440</v>
      </c>
      <c r="H214" s="438" t="s">
        <v>684</v>
      </c>
    </row>
    <row r="215" spans="1:8" s="423" customFormat="1">
      <c r="A215" s="436" t="s">
        <v>14</v>
      </c>
      <c r="B215" s="436" t="s">
        <v>14</v>
      </c>
      <c r="C215" s="436" t="s">
        <v>14</v>
      </c>
      <c r="D215" s="436" t="s">
        <v>14</v>
      </c>
      <c r="E215" s="436" t="s">
        <v>14</v>
      </c>
      <c r="F215" s="436" t="s">
        <v>442</v>
      </c>
      <c r="G215" s="437" t="s">
        <v>443</v>
      </c>
      <c r="H215" s="438" t="s">
        <v>685</v>
      </c>
    </row>
    <row r="216" spans="1:8" s="423" customFormat="1">
      <c r="A216" s="436" t="s">
        <v>14</v>
      </c>
      <c r="B216" s="436" t="s">
        <v>14</v>
      </c>
      <c r="C216" s="436" t="s">
        <v>14</v>
      </c>
      <c r="D216" s="436" t="s">
        <v>14</v>
      </c>
      <c r="E216" s="436" t="s">
        <v>14</v>
      </c>
      <c r="F216" s="436" t="s">
        <v>445</v>
      </c>
      <c r="G216" s="437" t="s">
        <v>446</v>
      </c>
      <c r="H216" s="438" t="s">
        <v>686</v>
      </c>
    </row>
    <row r="217" spans="1:8" s="423" customFormat="1">
      <c r="A217" s="436" t="s">
        <v>14</v>
      </c>
      <c r="B217" s="436" t="s">
        <v>14</v>
      </c>
      <c r="C217" s="436" t="s">
        <v>14</v>
      </c>
      <c r="D217" s="436" t="s">
        <v>14</v>
      </c>
      <c r="E217" s="436" t="s">
        <v>448</v>
      </c>
      <c r="F217" s="436" t="s">
        <v>14</v>
      </c>
      <c r="G217" s="437" t="s">
        <v>449</v>
      </c>
      <c r="H217" s="438" t="s">
        <v>687</v>
      </c>
    </row>
    <row r="218" spans="1:8" s="423" customFormat="1">
      <c r="A218" s="436" t="s">
        <v>14</v>
      </c>
      <c r="B218" s="436" t="s">
        <v>14</v>
      </c>
      <c r="C218" s="436" t="s">
        <v>14</v>
      </c>
      <c r="D218" s="436" t="s">
        <v>14</v>
      </c>
      <c r="E218" s="436" t="s">
        <v>14</v>
      </c>
      <c r="F218" s="436" t="s">
        <v>606</v>
      </c>
      <c r="G218" s="437" t="s">
        <v>109</v>
      </c>
      <c r="H218" s="438" t="s">
        <v>687</v>
      </c>
    </row>
    <row r="219" spans="1:8" s="423" customFormat="1">
      <c r="A219" s="436" t="s">
        <v>14</v>
      </c>
      <c r="B219" s="436" t="s">
        <v>14</v>
      </c>
      <c r="C219" s="436" t="s">
        <v>14</v>
      </c>
      <c r="D219" s="436" t="s">
        <v>14</v>
      </c>
      <c r="E219" s="436" t="s">
        <v>453</v>
      </c>
      <c r="F219" s="436" t="s">
        <v>14</v>
      </c>
      <c r="G219" s="437" t="s">
        <v>454</v>
      </c>
      <c r="H219" s="438" t="s">
        <v>688</v>
      </c>
    </row>
    <row r="220" spans="1:8" s="423" customFormat="1">
      <c r="A220" s="436" t="s">
        <v>14</v>
      </c>
      <c r="B220" s="436" t="s">
        <v>14</v>
      </c>
      <c r="C220" s="436" t="s">
        <v>14</v>
      </c>
      <c r="D220" s="436" t="s">
        <v>14</v>
      </c>
      <c r="E220" s="436" t="s">
        <v>14</v>
      </c>
      <c r="F220" s="436" t="s">
        <v>456</v>
      </c>
      <c r="G220" s="437" t="s">
        <v>457</v>
      </c>
      <c r="H220" s="438" t="s">
        <v>689</v>
      </c>
    </row>
    <row r="221" spans="1:8" s="423" customFormat="1">
      <c r="A221" s="436" t="s">
        <v>14</v>
      </c>
      <c r="B221" s="436" t="s">
        <v>14</v>
      </c>
      <c r="C221" s="436" t="s">
        <v>14</v>
      </c>
      <c r="D221" s="436" t="s">
        <v>14</v>
      </c>
      <c r="E221" s="436" t="s">
        <v>14</v>
      </c>
      <c r="F221" s="436" t="s">
        <v>459</v>
      </c>
      <c r="G221" s="437" t="s">
        <v>460</v>
      </c>
      <c r="H221" s="438" t="s">
        <v>690</v>
      </c>
    </row>
    <row r="222" spans="1:8" s="423" customFormat="1">
      <c r="A222" s="436" t="s">
        <v>14</v>
      </c>
      <c r="B222" s="436" t="s">
        <v>14</v>
      </c>
      <c r="C222" s="436" t="s">
        <v>14</v>
      </c>
      <c r="D222" s="436" t="s">
        <v>14</v>
      </c>
      <c r="E222" s="436" t="s">
        <v>465</v>
      </c>
      <c r="F222" s="436" t="s">
        <v>14</v>
      </c>
      <c r="G222" s="437" t="s">
        <v>466</v>
      </c>
      <c r="H222" s="438" t="s">
        <v>691</v>
      </c>
    </row>
    <row r="223" spans="1:8" s="423" customFormat="1">
      <c r="A223" s="436" t="s">
        <v>14</v>
      </c>
      <c r="B223" s="436" t="s">
        <v>14</v>
      </c>
      <c r="C223" s="436" t="s">
        <v>14</v>
      </c>
      <c r="D223" s="436" t="s">
        <v>14</v>
      </c>
      <c r="E223" s="436" t="s">
        <v>14</v>
      </c>
      <c r="F223" s="436" t="s">
        <v>468</v>
      </c>
      <c r="G223" s="437" t="s">
        <v>469</v>
      </c>
      <c r="H223" s="438" t="s">
        <v>692</v>
      </c>
    </row>
    <row r="224" spans="1:8" s="423" customFormat="1">
      <c r="A224" s="436" t="s">
        <v>14</v>
      </c>
      <c r="B224" s="436" t="s">
        <v>14</v>
      </c>
      <c r="C224" s="436" t="s">
        <v>14</v>
      </c>
      <c r="D224" s="436" t="s">
        <v>14</v>
      </c>
      <c r="E224" s="436" t="s">
        <v>14</v>
      </c>
      <c r="F224" s="436" t="s">
        <v>471</v>
      </c>
      <c r="G224" s="437" t="s">
        <v>472</v>
      </c>
      <c r="H224" s="438" t="s">
        <v>693</v>
      </c>
    </row>
    <row r="225" spans="1:8" s="423" customFormat="1">
      <c r="A225" s="436" t="s">
        <v>14</v>
      </c>
      <c r="B225" s="436" t="s">
        <v>14</v>
      </c>
      <c r="C225" s="436" t="s">
        <v>14</v>
      </c>
      <c r="D225" s="436" t="s">
        <v>14</v>
      </c>
      <c r="E225" s="436" t="s">
        <v>14</v>
      </c>
      <c r="F225" s="436" t="s">
        <v>474</v>
      </c>
      <c r="G225" s="437" t="s">
        <v>475</v>
      </c>
      <c r="H225" s="438" t="s">
        <v>694</v>
      </c>
    </row>
    <row r="226" spans="1:8" s="423" customFormat="1">
      <c r="A226" s="436" t="s">
        <v>14</v>
      </c>
      <c r="B226" s="436" t="s">
        <v>14</v>
      </c>
      <c r="C226" s="436" t="s">
        <v>14</v>
      </c>
      <c r="D226" s="436" t="s">
        <v>14</v>
      </c>
      <c r="E226" s="436" t="s">
        <v>14</v>
      </c>
      <c r="F226" s="436" t="s">
        <v>477</v>
      </c>
      <c r="G226" s="437" t="s">
        <v>478</v>
      </c>
      <c r="H226" s="438" t="s">
        <v>695</v>
      </c>
    </row>
    <row r="227" spans="1:8" s="423" customFormat="1">
      <c r="A227" s="436" t="s">
        <v>14</v>
      </c>
      <c r="B227" s="436" t="s">
        <v>14</v>
      </c>
      <c r="C227" s="436" t="s">
        <v>14</v>
      </c>
      <c r="D227" s="436" t="s">
        <v>14</v>
      </c>
      <c r="E227" s="436" t="s">
        <v>480</v>
      </c>
      <c r="F227" s="436" t="s">
        <v>14</v>
      </c>
      <c r="G227" s="437" t="s">
        <v>481</v>
      </c>
      <c r="H227" s="438" t="s">
        <v>696</v>
      </c>
    </row>
    <row r="228" spans="1:8" s="423" customFormat="1" ht="31">
      <c r="A228" s="436" t="s">
        <v>14</v>
      </c>
      <c r="B228" s="436" t="s">
        <v>14</v>
      </c>
      <c r="C228" s="436" t="s">
        <v>14</v>
      </c>
      <c r="D228" s="436" t="s">
        <v>14</v>
      </c>
      <c r="E228" s="436" t="s">
        <v>14</v>
      </c>
      <c r="F228" s="436" t="s">
        <v>617</v>
      </c>
      <c r="G228" s="437" t="s">
        <v>618</v>
      </c>
      <c r="H228" s="438" t="s">
        <v>697</v>
      </c>
    </row>
    <row r="229" spans="1:8" s="423" customFormat="1" ht="46.5">
      <c r="A229" s="436" t="s">
        <v>14</v>
      </c>
      <c r="B229" s="436" t="s">
        <v>14</v>
      </c>
      <c r="C229" s="436" t="s">
        <v>14</v>
      </c>
      <c r="D229" s="436" t="s">
        <v>14</v>
      </c>
      <c r="E229" s="436" t="s">
        <v>14</v>
      </c>
      <c r="F229" s="436" t="s">
        <v>483</v>
      </c>
      <c r="G229" s="437" t="s">
        <v>484</v>
      </c>
      <c r="H229" s="438" t="s">
        <v>698</v>
      </c>
    </row>
    <row r="230" spans="1:8" s="423" customFormat="1">
      <c r="A230" s="436" t="s">
        <v>14</v>
      </c>
      <c r="B230" s="436" t="s">
        <v>14</v>
      </c>
      <c r="C230" s="436" t="s">
        <v>14</v>
      </c>
      <c r="D230" s="436" t="s">
        <v>14</v>
      </c>
      <c r="E230" s="436" t="s">
        <v>14</v>
      </c>
      <c r="F230" s="436" t="s">
        <v>486</v>
      </c>
      <c r="G230" s="437" t="s">
        <v>487</v>
      </c>
      <c r="H230" s="438" t="s">
        <v>699</v>
      </c>
    </row>
    <row r="231" spans="1:8" s="423" customFormat="1">
      <c r="A231" s="436" t="s">
        <v>14</v>
      </c>
      <c r="B231" s="436" t="s">
        <v>14</v>
      </c>
      <c r="C231" s="436" t="s">
        <v>14</v>
      </c>
      <c r="D231" s="436" t="s">
        <v>14</v>
      </c>
      <c r="E231" s="436" t="s">
        <v>355</v>
      </c>
      <c r="F231" s="436" t="s">
        <v>14</v>
      </c>
      <c r="G231" s="437" t="s">
        <v>356</v>
      </c>
      <c r="H231" s="438" t="s">
        <v>700</v>
      </c>
    </row>
    <row r="232" spans="1:8" s="423" customFormat="1">
      <c r="A232" s="436" t="s">
        <v>14</v>
      </c>
      <c r="B232" s="436" t="s">
        <v>14</v>
      </c>
      <c r="C232" s="436" t="s">
        <v>14</v>
      </c>
      <c r="D232" s="436" t="s">
        <v>14</v>
      </c>
      <c r="E232" s="436" t="s">
        <v>14</v>
      </c>
      <c r="F232" s="436" t="s">
        <v>358</v>
      </c>
      <c r="G232" s="437" t="s">
        <v>359</v>
      </c>
      <c r="H232" s="438" t="s">
        <v>701</v>
      </c>
    </row>
    <row r="233" spans="1:8" s="423" customFormat="1">
      <c r="A233" s="436" t="s">
        <v>14</v>
      </c>
      <c r="B233" s="436" t="s">
        <v>14</v>
      </c>
      <c r="C233" s="436" t="s">
        <v>14</v>
      </c>
      <c r="D233" s="436" t="s">
        <v>14</v>
      </c>
      <c r="E233" s="436" t="s">
        <v>14</v>
      </c>
      <c r="F233" s="436" t="s">
        <v>361</v>
      </c>
      <c r="G233" s="437" t="s">
        <v>362</v>
      </c>
      <c r="H233" s="438" t="s">
        <v>702</v>
      </c>
    </row>
    <row r="234" spans="1:8" s="423" customFormat="1">
      <c r="A234" s="436" t="s">
        <v>14</v>
      </c>
      <c r="B234" s="436" t="s">
        <v>14</v>
      </c>
      <c r="C234" s="436" t="s">
        <v>14</v>
      </c>
      <c r="D234" s="436" t="s">
        <v>14</v>
      </c>
      <c r="E234" s="436" t="s">
        <v>495</v>
      </c>
      <c r="F234" s="436" t="s">
        <v>14</v>
      </c>
      <c r="G234" s="437" t="s">
        <v>496</v>
      </c>
      <c r="H234" s="438" t="s">
        <v>703</v>
      </c>
    </row>
    <row r="235" spans="1:8" s="423" customFormat="1">
      <c r="A235" s="436" t="s">
        <v>14</v>
      </c>
      <c r="B235" s="436" t="s">
        <v>14</v>
      </c>
      <c r="C235" s="436" t="s">
        <v>14</v>
      </c>
      <c r="D235" s="436" t="s">
        <v>14</v>
      </c>
      <c r="E235" s="436" t="s">
        <v>14</v>
      </c>
      <c r="F235" s="436" t="s">
        <v>498</v>
      </c>
      <c r="G235" s="437" t="s">
        <v>499</v>
      </c>
      <c r="H235" s="438" t="s">
        <v>704</v>
      </c>
    </row>
    <row r="236" spans="1:8" s="423" customFormat="1">
      <c r="A236" s="436" t="s">
        <v>14</v>
      </c>
      <c r="B236" s="436" t="s">
        <v>14</v>
      </c>
      <c r="C236" s="436" t="s">
        <v>14</v>
      </c>
      <c r="D236" s="436" t="s">
        <v>14</v>
      </c>
      <c r="E236" s="436" t="s">
        <v>14</v>
      </c>
      <c r="F236" s="436" t="s">
        <v>501</v>
      </c>
      <c r="G236" s="437" t="s">
        <v>502</v>
      </c>
      <c r="H236" s="438" t="s">
        <v>705</v>
      </c>
    </row>
    <row r="237" spans="1:8" s="423" customFormat="1">
      <c r="A237" s="436" t="s">
        <v>14</v>
      </c>
      <c r="B237" s="436" t="s">
        <v>14</v>
      </c>
      <c r="C237" s="436" t="s">
        <v>14</v>
      </c>
      <c r="D237" s="436" t="s">
        <v>14</v>
      </c>
      <c r="E237" s="436" t="s">
        <v>14</v>
      </c>
      <c r="F237" s="436" t="s">
        <v>504</v>
      </c>
      <c r="G237" s="437" t="s">
        <v>505</v>
      </c>
      <c r="H237" s="438" t="s">
        <v>706</v>
      </c>
    </row>
    <row r="238" spans="1:8" s="423" customFormat="1">
      <c r="A238" s="436" t="s">
        <v>14</v>
      </c>
      <c r="B238" s="436" t="s">
        <v>14</v>
      </c>
      <c r="C238" s="436" t="s">
        <v>14</v>
      </c>
      <c r="D238" s="436" t="s">
        <v>14</v>
      </c>
      <c r="E238" s="436" t="s">
        <v>14</v>
      </c>
      <c r="F238" s="436" t="s">
        <v>507</v>
      </c>
      <c r="G238" s="437" t="s">
        <v>508</v>
      </c>
      <c r="H238" s="438" t="s">
        <v>707</v>
      </c>
    </row>
    <row r="239" spans="1:8" s="423" customFormat="1">
      <c r="A239" s="436" t="s">
        <v>14</v>
      </c>
      <c r="B239" s="436" t="s">
        <v>14</v>
      </c>
      <c r="C239" s="436" t="s">
        <v>14</v>
      </c>
      <c r="D239" s="436" t="s">
        <v>14</v>
      </c>
      <c r="E239" s="436" t="s">
        <v>510</v>
      </c>
      <c r="F239" s="436" t="s">
        <v>14</v>
      </c>
      <c r="G239" s="437" t="s">
        <v>511</v>
      </c>
      <c r="H239" s="438" t="s">
        <v>708</v>
      </c>
    </row>
    <row r="240" spans="1:8" s="423" customFormat="1">
      <c r="A240" s="436" t="s">
        <v>14</v>
      </c>
      <c r="B240" s="436" t="s">
        <v>14</v>
      </c>
      <c r="C240" s="436" t="s">
        <v>14</v>
      </c>
      <c r="D240" s="436" t="s">
        <v>14</v>
      </c>
      <c r="E240" s="436" t="s">
        <v>14</v>
      </c>
      <c r="F240" s="436" t="s">
        <v>709</v>
      </c>
      <c r="G240" s="437" t="s">
        <v>710</v>
      </c>
      <c r="H240" s="438" t="s">
        <v>711</v>
      </c>
    </row>
    <row r="241" spans="1:8" s="423" customFormat="1">
      <c r="A241" s="436" t="s">
        <v>14</v>
      </c>
      <c r="B241" s="436" t="s">
        <v>14</v>
      </c>
      <c r="C241" s="436" t="s">
        <v>14</v>
      </c>
      <c r="D241" s="436" t="s">
        <v>14</v>
      </c>
      <c r="E241" s="436" t="s">
        <v>14</v>
      </c>
      <c r="F241" s="436" t="s">
        <v>513</v>
      </c>
      <c r="G241" s="437" t="s">
        <v>514</v>
      </c>
      <c r="H241" s="438" t="s">
        <v>712</v>
      </c>
    </row>
    <row r="242" spans="1:8" s="423" customFormat="1">
      <c r="A242" s="436" t="s">
        <v>14</v>
      </c>
      <c r="B242" s="436" t="s">
        <v>14</v>
      </c>
      <c r="C242" s="436" t="s">
        <v>14</v>
      </c>
      <c r="D242" s="436" t="s">
        <v>14</v>
      </c>
      <c r="E242" s="436" t="s">
        <v>14</v>
      </c>
      <c r="F242" s="436" t="s">
        <v>516</v>
      </c>
      <c r="G242" s="437" t="s">
        <v>517</v>
      </c>
      <c r="H242" s="438" t="s">
        <v>713</v>
      </c>
    </row>
    <row r="243" spans="1:8" s="423" customFormat="1" ht="31">
      <c r="A243" s="436" t="s">
        <v>14</v>
      </c>
      <c r="B243" s="436" t="s">
        <v>14</v>
      </c>
      <c r="C243" s="436" t="s">
        <v>14</v>
      </c>
      <c r="D243" s="436" t="s">
        <v>14</v>
      </c>
      <c r="E243" s="436" t="s">
        <v>364</v>
      </c>
      <c r="F243" s="436" t="s">
        <v>14</v>
      </c>
      <c r="G243" s="437" t="s">
        <v>365</v>
      </c>
      <c r="H243" s="438" t="s">
        <v>714</v>
      </c>
    </row>
    <row r="244" spans="1:8" s="423" customFormat="1">
      <c r="A244" s="436" t="s">
        <v>14</v>
      </c>
      <c r="B244" s="436" t="s">
        <v>14</v>
      </c>
      <c r="C244" s="436" t="s">
        <v>14</v>
      </c>
      <c r="D244" s="436" t="s">
        <v>14</v>
      </c>
      <c r="E244" s="436" t="s">
        <v>14</v>
      </c>
      <c r="F244" s="436" t="s">
        <v>522</v>
      </c>
      <c r="G244" s="437" t="s">
        <v>523</v>
      </c>
      <c r="H244" s="438" t="s">
        <v>715</v>
      </c>
    </row>
    <row r="245" spans="1:8" s="423" customFormat="1">
      <c r="A245" s="436" t="s">
        <v>14</v>
      </c>
      <c r="B245" s="436" t="s">
        <v>14</v>
      </c>
      <c r="C245" s="436" t="s">
        <v>14</v>
      </c>
      <c r="D245" s="436" t="s">
        <v>14</v>
      </c>
      <c r="E245" s="436" t="s">
        <v>14</v>
      </c>
      <c r="F245" s="436" t="s">
        <v>367</v>
      </c>
      <c r="G245" s="437" t="s">
        <v>368</v>
      </c>
      <c r="H245" s="438" t="s">
        <v>716</v>
      </c>
    </row>
    <row r="246" spans="1:8" s="423" customFormat="1">
      <c r="A246" s="436" t="s">
        <v>14</v>
      </c>
      <c r="B246" s="436" t="s">
        <v>14</v>
      </c>
      <c r="C246" s="436" t="s">
        <v>14</v>
      </c>
      <c r="D246" s="436" t="s">
        <v>14</v>
      </c>
      <c r="E246" s="436" t="s">
        <v>14</v>
      </c>
      <c r="F246" s="436" t="s">
        <v>526</v>
      </c>
      <c r="G246" s="437" t="s">
        <v>527</v>
      </c>
      <c r="H246" s="438" t="s">
        <v>717</v>
      </c>
    </row>
    <row r="247" spans="1:8" s="423" customFormat="1">
      <c r="A247" s="436" t="s">
        <v>14</v>
      </c>
      <c r="B247" s="436" t="s">
        <v>14</v>
      </c>
      <c r="C247" s="436" t="s">
        <v>14</v>
      </c>
      <c r="D247" s="436" t="s">
        <v>14</v>
      </c>
      <c r="E247" s="436" t="s">
        <v>14</v>
      </c>
      <c r="F247" s="436" t="s">
        <v>529</v>
      </c>
      <c r="G247" s="437" t="s">
        <v>530</v>
      </c>
      <c r="H247" s="438" t="s">
        <v>718</v>
      </c>
    </row>
    <row r="248" spans="1:8" s="423" customFormat="1">
      <c r="A248" s="436" t="s">
        <v>14</v>
      </c>
      <c r="B248" s="436" t="s">
        <v>14</v>
      </c>
      <c r="C248" s="436" t="s">
        <v>14</v>
      </c>
      <c r="D248" s="436" t="s">
        <v>14</v>
      </c>
      <c r="E248" s="436" t="s">
        <v>14</v>
      </c>
      <c r="F248" s="436" t="s">
        <v>370</v>
      </c>
      <c r="G248" s="437" t="s">
        <v>371</v>
      </c>
      <c r="H248" s="438" t="s">
        <v>719</v>
      </c>
    </row>
    <row r="249" spans="1:8" s="423" customFormat="1">
      <c r="A249" s="436" t="s">
        <v>14</v>
      </c>
      <c r="B249" s="436" t="s">
        <v>14</v>
      </c>
      <c r="C249" s="436" t="s">
        <v>14</v>
      </c>
      <c r="D249" s="436" t="s">
        <v>14</v>
      </c>
      <c r="E249" s="436" t="s">
        <v>533</v>
      </c>
      <c r="F249" s="436" t="s">
        <v>14</v>
      </c>
      <c r="G249" s="437" t="s">
        <v>534</v>
      </c>
      <c r="H249" s="438" t="s">
        <v>720</v>
      </c>
    </row>
    <row r="250" spans="1:8" s="423" customFormat="1">
      <c r="A250" s="436" t="s">
        <v>14</v>
      </c>
      <c r="B250" s="436" t="s">
        <v>14</v>
      </c>
      <c r="C250" s="436" t="s">
        <v>14</v>
      </c>
      <c r="D250" s="436" t="s">
        <v>14</v>
      </c>
      <c r="E250" s="436" t="s">
        <v>14</v>
      </c>
      <c r="F250" s="436" t="s">
        <v>536</v>
      </c>
      <c r="G250" s="437" t="s">
        <v>527</v>
      </c>
      <c r="H250" s="438" t="s">
        <v>721</v>
      </c>
    </row>
    <row r="251" spans="1:8" s="423" customFormat="1">
      <c r="A251" s="436" t="s">
        <v>14</v>
      </c>
      <c r="B251" s="436" t="s">
        <v>14</v>
      </c>
      <c r="C251" s="436" t="s">
        <v>14</v>
      </c>
      <c r="D251" s="436" t="s">
        <v>14</v>
      </c>
      <c r="E251" s="436" t="s">
        <v>14</v>
      </c>
      <c r="F251" s="436" t="s">
        <v>538</v>
      </c>
      <c r="G251" s="437" t="s">
        <v>368</v>
      </c>
      <c r="H251" s="438" t="s">
        <v>722</v>
      </c>
    </row>
    <row r="252" spans="1:8" s="423" customFormat="1">
      <c r="A252" s="436" t="s">
        <v>14</v>
      </c>
      <c r="B252" s="436" t="s">
        <v>14</v>
      </c>
      <c r="C252" s="436" t="s">
        <v>14</v>
      </c>
      <c r="D252" s="436" t="s">
        <v>14</v>
      </c>
      <c r="E252" s="436" t="s">
        <v>14</v>
      </c>
      <c r="F252" s="436" t="s">
        <v>643</v>
      </c>
      <c r="G252" s="437" t="s">
        <v>644</v>
      </c>
      <c r="H252" s="438" t="s">
        <v>723</v>
      </c>
    </row>
    <row r="253" spans="1:8" s="423" customFormat="1">
      <c r="A253" s="436" t="s">
        <v>14</v>
      </c>
      <c r="B253" s="436" t="s">
        <v>14</v>
      </c>
      <c r="C253" s="436" t="s">
        <v>14</v>
      </c>
      <c r="D253" s="436" t="s">
        <v>14</v>
      </c>
      <c r="E253" s="436" t="s">
        <v>342</v>
      </c>
      <c r="F253" s="436" t="s">
        <v>14</v>
      </c>
      <c r="G253" s="437" t="s">
        <v>343</v>
      </c>
      <c r="H253" s="438" t="s">
        <v>724</v>
      </c>
    </row>
    <row r="254" spans="1:8" s="423" customFormat="1">
      <c r="A254" s="436" t="s">
        <v>14</v>
      </c>
      <c r="B254" s="436" t="s">
        <v>14</v>
      </c>
      <c r="C254" s="436" t="s">
        <v>14</v>
      </c>
      <c r="D254" s="436" t="s">
        <v>14</v>
      </c>
      <c r="E254" s="436" t="s">
        <v>14</v>
      </c>
      <c r="F254" s="436" t="s">
        <v>374</v>
      </c>
      <c r="G254" s="437" t="s">
        <v>375</v>
      </c>
      <c r="H254" s="438" t="s">
        <v>725</v>
      </c>
    </row>
    <row r="255" spans="1:8" s="423" customFormat="1">
      <c r="A255" s="436" t="s">
        <v>14</v>
      </c>
      <c r="B255" s="436" t="s">
        <v>14</v>
      </c>
      <c r="C255" s="436" t="s">
        <v>14</v>
      </c>
      <c r="D255" s="436" t="s">
        <v>14</v>
      </c>
      <c r="E255" s="436" t="s">
        <v>14</v>
      </c>
      <c r="F255" s="436" t="s">
        <v>542</v>
      </c>
      <c r="G255" s="437" t="s">
        <v>543</v>
      </c>
      <c r="H255" s="438" t="s">
        <v>726</v>
      </c>
    </row>
    <row r="256" spans="1:8" s="423" customFormat="1">
      <c r="A256" s="436" t="s">
        <v>14</v>
      </c>
      <c r="B256" s="436" t="s">
        <v>14</v>
      </c>
      <c r="C256" s="436" t="s">
        <v>14</v>
      </c>
      <c r="D256" s="436" t="s">
        <v>14</v>
      </c>
      <c r="E256" s="436" t="s">
        <v>14</v>
      </c>
      <c r="F256" s="436" t="s">
        <v>545</v>
      </c>
      <c r="G256" s="437" t="s">
        <v>546</v>
      </c>
      <c r="H256" s="438" t="s">
        <v>727</v>
      </c>
    </row>
    <row r="257" spans="1:8" s="423" customFormat="1">
      <c r="A257" s="436" t="s">
        <v>14</v>
      </c>
      <c r="B257" s="436" t="s">
        <v>14</v>
      </c>
      <c r="C257" s="436" t="s">
        <v>14</v>
      </c>
      <c r="D257" s="436" t="s">
        <v>14</v>
      </c>
      <c r="E257" s="436" t="s">
        <v>14</v>
      </c>
      <c r="F257" s="436" t="s">
        <v>345</v>
      </c>
      <c r="G257" s="437" t="s">
        <v>109</v>
      </c>
      <c r="H257" s="438" t="s">
        <v>728</v>
      </c>
    </row>
    <row r="258" spans="1:8" s="423" customFormat="1">
      <c r="A258" s="436" t="s">
        <v>14</v>
      </c>
      <c r="B258" s="436" t="s">
        <v>14</v>
      </c>
      <c r="C258" s="436" t="s">
        <v>14</v>
      </c>
      <c r="D258" s="436" t="s">
        <v>14</v>
      </c>
      <c r="E258" s="436" t="s">
        <v>549</v>
      </c>
      <c r="F258" s="436" t="s">
        <v>14</v>
      </c>
      <c r="G258" s="437" t="s">
        <v>550</v>
      </c>
      <c r="H258" s="438" t="s">
        <v>729</v>
      </c>
    </row>
    <row r="259" spans="1:8" s="423" customFormat="1">
      <c r="A259" s="436" t="s">
        <v>14</v>
      </c>
      <c r="B259" s="436" t="s">
        <v>14</v>
      </c>
      <c r="C259" s="436" t="s">
        <v>14</v>
      </c>
      <c r="D259" s="436" t="s">
        <v>14</v>
      </c>
      <c r="E259" s="436" t="s">
        <v>14</v>
      </c>
      <c r="F259" s="436" t="s">
        <v>552</v>
      </c>
      <c r="G259" s="437" t="s">
        <v>553</v>
      </c>
      <c r="H259" s="438" t="s">
        <v>729</v>
      </c>
    </row>
    <row r="260" spans="1:8" s="423" customFormat="1">
      <c r="A260" s="436" t="s">
        <v>14</v>
      </c>
      <c r="B260" s="436" t="s">
        <v>14</v>
      </c>
      <c r="C260" s="436" t="s">
        <v>14</v>
      </c>
      <c r="D260" s="436" t="s">
        <v>14</v>
      </c>
      <c r="E260" s="436" t="s">
        <v>346</v>
      </c>
      <c r="F260" s="436" t="s">
        <v>14</v>
      </c>
      <c r="G260" s="437" t="s">
        <v>109</v>
      </c>
      <c r="H260" s="438" t="s">
        <v>730</v>
      </c>
    </row>
    <row r="261" spans="1:8" s="423" customFormat="1">
      <c r="A261" s="436" t="s">
        <v>14</v>
      </c>
      <c r="B261" s="436" t="s">
        <v>14</v>
      </c>
      <c r="C261" s="436" t="s">
        <v>14</v>
      </c>
      <c r="D261" s="436" t="s">
        <v>14</v>
      </c>
      <c r="E261" s="436" t="s">
        <v>14</v>
      </c>
      <c r="F261" s="436" t="s">
        <v>555</v>
      </c>
      <c r="G261" s="437" t="s">
        <v>556</v>
      </c>
      <c r="H261" s="438" t="s">
        <v>731</v>
      </c>
    </row>
    <row r="262" spans="1:8" s="423" customFormat="1">
      <c r="A262" s="436" t="s">
        <v>14</v>
      </c>
      <c r="B262" s="436" t="s">
        <v>14</v>
      </c>
      <c r="C262" s="436" t="s">
        <v>14</v>
      </c>
      <c r="D262" s="436" t="s">
        <v>14</v>
      </c>
      <c r="E262" s="436" t="s">
        <v>14</v>
      </c>
      <c r="F262" s="436" t="s">
        <v>561</v>
      </c>
      <c r="G262" s="437" t="s">
        <v>562</v>
      </c>
      <c r="H262" s="438" t="s">
        <v>732</v>
      </c>
    </row>
    <row r="263" spans="1:8" s="423" customFormat="1" ht="31">
      <c r="A263" s="436" t="s">
        <v>14</v>
      </c>
      <c r="B263" s="436" t="s">
        <v>14</v>
      </c>
      <c r="C263" s="436" t="s">
        <v>14</v>
      </c>
      <c r="D263" s="436" t="s">
        <v>14</v>
      </c>
      <c r="E263" s="436" t="s">
        <v>14</v>
      </c>
      <c r="F263" s="436" t="s">
        <v>564</v>
      </c>
      <c r="G263" s="437" t="s">
        <v>565</v>
      </c>
      <c r="H263" s="438" t="s">
        <v>733</v>
      </c>
    </row>
    <row r="264" spans="1:8" s="423" customFormat="1">
      <c r="A264" s="436" t="s">
        <v>14</v>
      </c>
      <c r="B264" s="436" t="s">
        <v>14</v>
      </c>
      <c r="C264" s="436" t="s">
        <v>14</v>
      </c>
      <c r="D264" s="436" t="s">
        <v>14</v>
      </c>
      <c r="E264" s="436" t="s">
        <v>14</v>
      </c>
      <c r="F264" s="436" t="s">
        <v>348</v>
      </c>
      <c r="G264" s="437" t="s">
        <v>349</v>
      </c>
      <c r="H264" s="438" t="s">
        <v>734</v>
      </c>
    </row>
    <row r="265" spans="1:8" s="423" customFormat="1">
      <c r="A265" s="436" t="s">
        <v>14</v>
      </c>
      <c r="B265" s="436" t="s">
        <v>14</v>
      </c>
      <c r="C265" s="436" t="s">
        <v>14</v>
      </c>
      <c r="D265" s="436" t="s">
        <v>735</v>
      </c>
      <c r="E265" s="436" t="s">
        <v>14</v>
      </c>
      <c r="F265" s="436" t="s">
        <v>14</v>
      </c>
      <c r="G265" s="437" t="s">
        <v>736</v>
      </c>
      <c r="H265" s="438" t="s">
        <v>737</v>
      </c>
    </row>
    <row r="266" spans="1:8" s="423" customFormat="1">
      <c r="A266" s="436" t="s">
        <v>14</v>
      </c>
      <c r="B266" s="436" t="s">
        <v>14</v>
      </c>
      <c r="C266" s="436" t="s">
        <v>14</v>
      </c>
      <c r="D266" s="436" t="s">
        <v>14</v>
      </c>
      <c r="E266" s="436" t="s">
        <v>355</v>
      </c>
      <c r="F266" s="436" t="s">
        <v>14</v>
      </c>
      <c r="G266" s="437" t="s">
        <v>356</v>
      </c>
      <c r="H266" s="438" t="s">
        <v>738</v>
      </c>
    </row>
    <row r="267" spans="1:8" s="423" customFormat="1">
      <c r="A267" s="436" t="s">
        <v>14</v>
      </c>
      <c r="B267" s="436" t="s">
        <v>14</v>
      </c>
      <c r="C267" s="436" t="s">
        <v>14</v>
      </c>
      <c r="D267" s="436" t="s">
        <v>14</v>
      </c>
      <c r="E267" s="436" t="s">
        <v>14</v>
      </c>
      <c r="F267" s="436" t="s">
        <v>739</v>
      </c>
      <c r="G267" s="437" t="s">
        <v>740</v>
      </c>
      <c r="H267" s="438" t="s">
        <v>741</v>
      </c>
    </row>
    <row r="268" spans="1:8" s="423" customFormat="1">
      <c r="A268" s="436" t="s">
        <v>14</v>
      </c>
      <c r="B268" s="436" t="s">
        <v>14</v>
      </c>
      <c r="C268" s="436" t="s">
        <v>14</v>
      </c>
      <c r="D268" s="436" t="s">
        <v>14</v>
      </c>
      <c r="E268" s="436" t="s">
        <v>14</v>
      </c>
      <c r="F268" s="436" t="s">
        <v>742</v>
      </c>
      <c r="G268" s="437" t="s">
        <v>743</v>
      </c>
      <c r="H268" s="438" t="s">
        <v>702</v>
      </c>
    </row>
    <row r="269" spans="1:8" s="423" customFormat="1">
      <c r="A269" s="436" t="s">
        <v>14</v>
      </c>
      <c r="B269" s="436" t="s">
        <v>14</v>
      </c>
      <c r="C269" s="436" t="s">
        <v>14</v>
      </c>
      <c r="D269" s="436" t="s">
        <v>14</v>
      </c>
      <c r="E269" s="436" t="s">
        <v>14</v>
      </c>
      <c r="F269" s="436" t="s">
        <v>361</v>
      </c>
      <c r="G269" s="437" t="s">
        <v>362</v>
      </c>
      <c r="H269" s="438" t="s">
        <v>744</v>
      </c>
    </row>
    <row r="270" spans="1:8" s="423" customFormat="1">
      <c r="A270" s="436" t="s">
        <v>14</v>
      </c>
      <c r="B270" s="436" t="s">
        <v>14</v>
      </c>
      <c r="C270" s="436" t="s">
        <v>14</v>
      </c>
      <c r="D270" s="436" t="s">
        <v>14</v>
      </c>
      <c r="E270" s="436" t="s">
        <v>510</v>
      </c>
      <c r="F270" s="436" t="s">
        <v>14</v>
      </c>
      <c r="G270" s="437" t="s">
        <v>511</v>
      </c>
      <c r="H270" s="438" t="s">
        <v>745</v>
      </c>
    </row>
    <row r="271" spans="1:8" s="423" customFormat="1">
      <c r="A271" s="436" t="s">
        <v>14</v>
      </c>
      <c r="B271" s="436" t="s">
        <v>14</v>
      </c>
      <c r="C271" s="436" t="s">
        <v>14</v>
      </c>
      <c r="D271" s="436" t="s">
        <v>14</v>
      </c>
      <c r="E271" s="436" t="s">
        <v>14</v>
      </c>
      <c r="F271" s="436" t="s">
        <v>709</v>
      </c>
      <c r="G271" s="437" t="s">
        <v>710</v>
      </c>
      <c r="H271" s="438" t="s">
        <v>745</v>
      </c>
    </row>
    <row r="272" spans="1:8" s="423" customFormat="1">
      <c r="A272" s="436" t="s">
        <v>14</v>
      </c>
      <c r="B272" s="436" t="s">
        <v>14</v>
      </c>
      <c r="C272" s="436" t="s">
        <v>14</v>
      </c>
      <c r="D272" s="436" t="s">
        <v>14</v>
      </c>
      <c r="E272" s="436" t="s">
        <v>342</v>
      </c>
      <c r="F272" s="436" t="s">
        <v>14</v>
      </c>
      <c r="G272" s="437" t="s">
        <v>343</v>
      </c>
      <c r="H272" s="438" t="s">
        <v>746</v>
      </c>
    </row>
    <row r="273" spans="1:8" s="423" customFormat="1">
      <c r="A273" s="436" t="s">
        <v>14</v>
      </c>
      <c r="B273" s="436" t="s">
        <v>14</v>
      </c>
      <c r="C273" s="436" t="s">
        <v>14</v>
      </c>
      <c r="D273" s="436" t="s">
        <v>14</v>
      </c>
      <c r="E273" s="436" t="s">
        <v>14</v>
      </c>
      <c r="F273" s="436" t="s">
        <v>374</v>
      </c>
      <c r="G273" s="437" t="s">
        <v>375</v>
      </c>
      <c r="H273" s="438" t="s">
        <v>747</v>
      </c>
    </row>
    <row r="274" spans="1:8" s="423" customFormat="1">
      <c r="A274" s="436" t="s">
        <v>14</v>
      </c>
      <c r="B274" s="436" t="s">
        <v>14</v>
      </c>
      <c r="C274" s="436" t="s">
        <v>14</v>
      </c>
      <c r="D274" s="436" t="s">
        <v>14</v>
      </c>
      <c r="E274" s="436" t="s">
        <v>14</v>
      </c>
      <c r="F274" s="436" t="s">
        <v>345</v>
      </c>
      <c r="G274" s="437" t="s">
        <v>109</v>
      </c>
      <c r="H274" s="438" t="s">
        <v>748</v>
      </c>
    </row>
    <row r="275" spans="1:8" s="423" customFormat="1" ht="46.5">
      <c r="A275" s="436" t="s">
        <v>14</v>
      </c>
      <c r="B275" s="436" t="s">
        <v>14</v>
      </c>
      <c r="C275" s="436" t="s">
        <v>14</v>
      </c>
      <c r="D275" s="436" t="s">
        <v>749</v>
      </c>
      <c r="E275" s="436" t="s">
        <v>14</v>
      </c>
      <c r="F275" s="436" t="s">
        <v>14</v>
      </c>
      <c r="G275" s="437" t="s">
        <v>750</v>
      </c>
      <c r="H275" s="438" t="s">
        <v>751</v>
      </c>
    </row>
    <row r="276" spans="1:8" s="423" customFormat="1">
      <c r="A276" s="436" t="s">
        <v>14</v>
      </c>
      <c r="B276" s="436" t="s">
        <v>14</v>
      </c>
      <c r="C276" s="436" t="s">
        <v>14</v>
      </c>
      <c r="D276" s="436" t="s">
        <v>14</v>
      </c>
      <c r="E276" s="436" t="s">
        <v>383</v>
      </c>
      <c r="F276" s="436" t="s">
        <v>14</v>
      </c>
      <c r="G276" s="437" t="s">
        <v>384</v>
      </c>
      <c r="H276" s="438" t="s">
        <v>752</v>
      </c>
    </row>
    <row r="277" spans="1:8" s="423" customFormat="1">
      <c r="A277" s="436" t="s">
        <v>14</v>
      </c>
      <c r="B277" s="436" t="s">
        <v>14</v>
      </c>
      <c r="C277" s="436" t="s">
        <v>14</v>
      </c>
      <c r="D277" s="436" t="s">
        <v>14</v>
      </c>
      <c r="E277" s="436" t="s">
        <v>14</v>
      </c>
      <c r="F277" s="436" t="s">
        <v>386</v>
      </c>
      <c r="G277" s="437" t="s">
        <v>387</v>
      </c>
      <c r="H277" s="438" t="s">
        <v>752</v>
      </c>
    </row>
    <row r="278" spans="1:8" s="423" customFormat="1" ht="31">
      <c r="A278" s="436" t="s">
        <v>14</v>
      </c>
      <c r="B278" s="436" t="s">
        <v>14</v>
      </c>
      <c r="C278" s="436" t="s">
        <v>14</v>
      </c>
      <c r="D278" s="436" t="s">
        <v>14</v>
      </c>
      <c r="E278" s="436" t="s">
        <v>388</v>
      </c>
      <c r="F278" s="436" t="s">
        <v>14</v>
      </c>
      <c r="G278" s="437" t="s">
        <v>389</v>
      </c>
      <c r="H278" s="438" t="s">
        <v>753</v>
      </c>
    </row>
    <row r="279" spans="1:8" s="423" customFormat="1" ht="31">
      <c r="A279" s="436" t="s">
        <v>14</v>
      </c>
      <c r="B279" s="436" t="s">
        <v>14</v>
      </c>
      <c r="C279" s="436" t="s">
        <v>14</v>
      </c>
      <c r="D279" s="436" t="s">
        <v>14</v>
      </c>
      <c r="E279" s="436" t="s">
        <v>14</v>
      </c>
      <c r="F279" s="436" t="s">
        <v>391</v>
      </c>
      <c r="G279" s="437" t="s">
        <v>389</v>
      </c>
      <c r="H279" s="438" t="s">
        <v>753</v>
      </c>
    </row>
    <row r="280" spans="1:8" s="423" customFormat="1">
      <c r="A280" s="436" t="s">
        <v>14</v>
      </c>
      <c r="B280" s="436" t="s">
        <v>14</v>
      </c>
      <c r="C280" s="436" t="s">
        <v>14</v>
      </c>
      <c r="D280" s="436" t="s">
        <v>14</v>
      </c>
      <c r="E280" s="436" t="s">
        <v>328</v>
      </c>
      <c r="F280" s="436" t="s">
        <v>14</v>
      </c>
      <c r="G280" s="437" t="s">
        <v>329</v>
      </c>
      <c r="H280" s="438" t="s">
        <v>754</v>
      </c>
    </row>
    <row r="281" spans="1:8" s="423" customFormat="1">
      <c r="A281" s="436" t="s">
        <v>14</v>
      </c>
      <c r="B281" s="436" t="s">
        <v>14</v>
      </c>
      <c r="C281" s="436" t="s">
        <v>14</v>
      </c>
      <c r="D281" s="436" t="s">
        <v>14</v>
      </c>
      <c r="E281" s="436" t="s">
        <v>14</v>
      </c>
      <c r="F281" s="436" t="s">
        <v>393</v>
      </c>
      <c r="G281" s="437" t="s">
        <v>394</v>
      </c>
      <c r="H281" s="438" t="s">
        <v>755</v>
      </c>
    </row>
    <row r="282" spans="1:8" s="423" customFormat="1">
      <c r="A282" s="436" t="s">
        <v>14</v>
      </c>
      <c r="B282" s="436" t="s">
        <v>14</v>
      </c>
      <c r="C282" s="436" t="s">
        <v>14</v>
      </c>
      <c r="D282" s="436" t="s">
        <v>14</v>
      </c>
      <c r="E282" s="436" t="s">
        <v>14</v>
      </c>
      <c r="F282" s="436" t="s">
        <v>396</v>
      </c>
      <c r="G282" s="437" t="s">
        <v>397</v>
      </c>
      <c r="H282" s="438" t="s">
        <v>756</v>
      </c>
    </row>
    <row r="283" spans="1:8" s="423" customFormat="1">
      <c r="A283" s="436" t="s">
        <v>14</v>
      </c>
      <c r="B283" s="436" t="s">
        <v>14</v>
      </c>
      <c r="C283" s="436" t="s">
        <v>14</v>
      </c>
      <c r="D283" s="436" t="s">
        <v>14</v>
      </c>
      <c r="E283" s="436" t="s">
        <v>14</v>
      </c>
      <c r="F283" s="436" t="s">
        <v>405</v>
      </c>
      <c r="G283" s="437" t="s">
        <v>406</v>
      </c>
      <c r="H283" s="438" t="s">
        <v>757</v>
      </c>
    </row>
    <row r="284" spans="1:8" s="423" customFormat="1">
      <c r="A284" s="436" t="s">
        <v>14</v>
      </c>
      <c r="B284" s="436" t="s">
        <v>14</v>
      </c>
      <c r="C284" s="436" t="s">
        <v>14</v>
      </c>
      <c r="D284" s="436" t="s">
        <v>14</v>
      </c>
      <c r="E284" s="436" t="s">
        <v>14</v>
      </c>
      <c r="F284" s="436" t="s">
        <v>408</v>
      </c>
      <c r="G284" s="437" t="s">
        <v>409</v>
      </c>
      <c r="H284" s="438" t="s">
        <v>758</v>
      </c>
    </row>
    <row r="285" spans="1:8" s="423" customFormat="1" ht="31">
      <c r="A285" s="436" t="s">
        <v>14</v>
      </c>
      <c r="B285" s="436" t="s">
        <v>14</v>
      </c>
      <c r="C285" s="436" t="s">
        <v>14</v>
      </c>
      <c r="D285" s="436" t="s">
        <v>14</v>
      </c>
      <c r="E285" s="436" t="s">
        <v>14</v>
      </c>
      <c r="F285" s="436" t="s">
        <v>331</v>
      </c>
      <c r="G285" s="437" t="s">
        <v>332</v>
      </c>
      <c r="H285" s="438" t="s">
        <v>759</v>
      </c>
    </row>
    <row r="286" spans="1:8" s="423" customFormat="1" ht="31">
      <c r="A286" s="436" t="s">
        <v>14</v>
      </c>
      <c r="B286" s="436" t="s">
        <v>14</v>
      </c>
      <c r="C286" s="436" t="s">
        <v>14</v>
      </c>
      <c r="D286" s="436" t="s">
        <v>14</v>
      </c>
      <c r="E286" s="436" t="s">
        <v>14</v>
      </c>
      <c r="F286" s="436" t="s">
        <v>760</v>
      </c>
      <c r="G286" s="437" t="s">
        <v>761</v>
      </c>
      <c r="H286" s="438" t="s">
        <v>762</v>
      </c>
    </row>
    <row r="287" spans="1:8" s="423" customFormat="1">
      <c r="A287" s="436" t="s">
        <v>14</v>
      </c>
      <c r="B287" s="436" t="s">
        <v>14</v>
      </c>
      <c r="C287" s="436" t="s">
        <v>14</v>
      </c>
      <c r="D287" s="436" t="s">
        <v>14</v>
      </c>
      <c r="E287" s="436" t="s">
        <v>14</v>
      </c>
      <c r="F287" s="436" t="s">
        <v>763</v>
      </c>
      <c r="G287" s="437" t="s">
        <v>764</v>
      </c>
      <c r="H287" s="438" t="s">
        <v>741</v>
      </c>
    </row>
    <row r="288" spans="1:8" s="423" customFormat="1">
      <c r="A288" s="436" t="s">
        <v>14</v>
      </c>
      <c r="B288" s="436" t="s">
        <v>14</v>
      </c>
      <c r="C288" s="436" t="s">
        <v>14</v>
      </c>
      <c r="D288" s="436" t="s">
        <v>14</v>
      </c>
      <c r="E288" s="436" t="s">
        <v>424</v>
      </c>
      <c r="F288" s="436" t="s">
        <v>14</v>
      </c>
      <c r="G288" s="437" t="s">
        <v>425</v>
      </c>
      <c r="H288" s="438" t="s">
        <v>765</v>
      </c>
    </row>
    <row r="289" spans="1:8" s="423" customFormat="1">
      <c r="A289" s="436" t="s">
        <v>14</v>
      </c>
      <c r="B289" s="436" t="s">
        <v>14</v>
      </c>
      <c r="C289" s="436" t="s">
        <v>14</v>
      </c>
      <c r="D289" s="436" t="s">
        <v>14</v>
      </c>
      <c r="E289" s="436" t="s">
        <v>14</v>
      </c>
      <c r="F289" s="436" t="s">
        <v>427</v>
      </c>
      <c r="G289" s="437" t="s">
        <v>428</v>
      </c>
      <c r="H289" s="438" t="s">
        <v>765</v>
      </c>
    </row>
    <row r="290" spans="1:8" s="423" customFormat="1">
      <c r="A290" s="436" t="s">
        <v>14</v>
      </c>
      <c r="B290" s="436" t="s">
        <v>14</v>
      </c>
      <c r="C290" s="436" t="s">
        <v>14</v>
      </c>
      <c r="D290" s="436" t="s">
        <v>14</v>
      </c>
      <c r="E290" s="436" t="s">
        <v>346</v>
      </c>
      <c r="F290" s="436" t="s">
        <v>14</v>
      </c>
      <c r="G290" s="437" t="s">
        <v>109</v>
      </c>
      <c r="H290" s="438" t="s">
        <v>766</v>
      </c>
    </row>
    <row r="291" spans="1:8" s="423" customFormat="1">
      <c r="A291" s="436" t="s">
        <v>14</v>
      </c>
      <c r="B291" s="436" t="s">
        <v>14</v>
      </c>
      <c r="C291" s="436" t="s">
        <v>14</v>
      </c>
      <c r="D291" s="436" t="s">
        <v>14</v>
      </c>
      <c r="E291" s="436" t="s">
        <v>14</v>
      </c>
      <c r="F291" s="436" t="s">
        <v>348</v>
      </c>
      <c r="G291" s="437" t="s">
        <v>349</v>
      </c>
      <c r="H291" s="438" t="s">
        <v>766</v>
      </c>
    </row>
    <row r="292" spans="1:8" s="423" customFormat="1">
      <c r="A292" s="436" t="s">
        <v>14</v>
      </c>
      <c r="B292" s="436" t="s">
        <v>14</v>
      </c>
      <c r="C292" s="436" t="s">
        <v>14</v>
      </c>
      <c r="D292" s="436" t="s">
        <v>767</v>
      </c>
      <c r="E292" s="436" t="s">
        <v>14</v>
      </c>
      <c r="F292" s="436" t="s">
        <v>14</v>
      </c>
      <c r="G292" s="437" t="s">
        <v>768</v>
      </c>
      <c r="H292" s="438" t="s">
        <v>769</v>
      </c>
    </row>
    <row r="293" spans="1:8" s="423" customFormat="1">
      <c r="A293" s="436" t="s">
        <v>14</v>
      </c>
      <c r="B293" s="436" t="s">
        <v>14</v>
      </c>
      <c r="C293" s="436" t="s">
        <v>14</v>
      </c>
      <c r="D293" s="436" t="s">
        <v>14</v>
      </c>
      <c r="E293" s="436" t="s">
        <v>328</v>
      </c>
      <c r="F293" s="436" t="s">
        <v>14</v>
      </c>
      <c r="G293" s="437" t="s">
        <v>329</v>
      </c>
      <c r="H293" s="438" t="s">
        <v>770</v>
      </c>
    </row>
    <row r="294" spans="1:8" s="423" customFormat="1">
      <c r="A294" s="436" t="s">
        <v>14</v>
      </c>
      <c r="B294" s="436" t="s">
        <v>14</v>
      </c>
      <c r="C294" s="436" t="s">
        <v>14</v>
      </c>
      <c r="D294" s="436" t="s">
        <v>14</v>
      </c>
      <c r="E294" s="436" t="s">
        <v>14</v>
      </c>
      <c r="F294" s="436" t="s">
        <v>412</v>
      </c>
      <c r="G294" s="437" t="s">
        <v>413</v>
      </c>
      <c r="H294" s="438" t="s">
        <v>770</v>
      </c>
    </row>
    <row r="295" spans="1:8" s="423" customFormat="1">
      <c r="A295" s="436" t="s">
        <v>14</v>
      </c>
      <c r="B295" s="436" t="s">
        <v>14</v>
      </c>
      <c r="C295" s="436" t="s">
        <v>14</v>
      </c>
      <c r="D295" s="436" t="s">
        <v>14</v>
      </c>
      <c r="E295" s="436" t="s">
        <v>465</v>
      </c>
      <c r="F295" s="436" t="s">
        <v>14</v>
      </c>
      <c r="G295" s="437" t="s">
        <v>466</v>
      </c>
      <c r="H295" s="438" t="s">
        <v>771</v>
      </c>
    </row>
    <row r="296" spans="1:8" s="423" customFormat="1">
      <c r="A296" s="436" t="s">
        <v>14</v>
      </c>
      <c r="B296" s="436" t="s">
        <v>14</v>
      </c>
      <c r="C296" s="436" t="s">
        <v>14</v>
      </c>
      <c r="D296" s="436" t="s">
        <v>14</v>
      </c>
      <c r="E296" s="436" t="s">
        <v>14</v>
      </c>
      <c r="F296" s="436" t="s">
        <v>471</v>
      </c>
      <c r="G296" s="437" t="s">
        <v>472</v>
      </c>
      <c r="H296" s="438" t="s">
        <v>771</v>
      </c>
    </row>
    <row r="297" spans="1:8" s="423" customFormat="1">
      <c r="A297" s="436" t="s">
        <v>14</v>
      </c>
      <c r="B297" s="436" t="s">
        <v>14</v>
      </c>
      <c r="C297" s="436" t="s">
        <v>14</v>
      </c>
      <c r="D297" s="436" t="s">
        <v>14</v>
      </c>
      <c r="E297" s="436" t="s">
        <v>355</v>
      </c>
      <c r="F297" s="436" t="s">
        <v>14</v>
      </c>
      <c r="G297" s="437" t="s">
        <v>356</v>
      </c>
      <c r="H297" s="438" t="s">
        <v>772</v>
      </c>
    </row>
    <row r="298" spans="1:8" s="423" customFormat="1">
      <c r="A298" s="436" t="s">
        <v>14</v>
      </c>
      <c r="B298" s="436" t="s">
        <v>14</v>
      </c>
      <c r="C298" s="436" t="s">
        <v>14</v>
      </c>
      <c r="D298" s="436" t="s">
        <v>14</v>
      </c>
      <c r="E298" s="436" t="s">
        <v>14</v>
      </c>
      <c r="F298" s="436" t="s">
        <v>739</v>
      </c>
      <c r="G298" s="437" t="s">
        <v>740</v>
      </c>
      <c r="H298" s="438" t="s">
        <v>773</v>
      </c>
    </row>
    <row r="299" spans="1:8" s="423" customFormat="1">
      <c r="A299" s="436" t="s">
        <v>14</v>
      </c>
      <c r="B299" s="436" t="s">
        <v>14</v>
      </c>
      <c r="C299" s="436" t="s">
        <v>14</v>
      </c>
      <c r="D299" s="436" t="s">
        <v>14</v>
      </c>
      <c r="E299" s="436" t="s">
        <v>14</v>
      </c>
      <c r="F299" s="436" t="s">
        <v>742</v>
      </c>
      <c r="G299" s="437" t="s">
        <v>743</v>
      </c>
      <c r="H299" s="438" t="s">
        <v>774</v>
      </c>
    </row>
    <row r="300" spans="1:8" s="423" customFormat="1">
      <c r="A300" s="436" t="s">
        <v>14</v>
      </c>
      <c r="B300" s="436" t="s">
        <v>14</v>
      </c>
      <c r="C300" s="436" t="s">
        <v>14</v>
      </c>
      <c r="D300" s="436" t="s">
        <v>14</v>
      </c>
      <c r="E300" s="436" t="s">
        <v>14</v>
      </c>
      <c r="F300" s="436" t="s">
        <v>361</v>
      </c>
      <c r="G300" s="437" t="s">
        <v>362</v>
      </c>
      <c r="H300" s="438" t="s">
        <v>775</v>
      </c>
    </row>
    <row r="301" spans="1:8" s="423" customFormat="1">
      <c r="A301" s="436" t="s">
        <v>14</v>
      </c>
      <c r="B301" s="436" t="s">
        <v>14</v>
      </c>
      <c r="C301" s="436" t="s">
        <v>14</v>
      </c>
      <c r="D301" s="436" t="s">
        <v>14</v>
      </c>
      <c r="E301" s="436" t="s">
        <v>342</v>
      </c>
      <c r="F301" s="436" t="s">
        <v>14</v>
      </c>
      <c r="G301" s="437" t="s">
        <v>343</v>
      </c>
      <c r="H301" s="438" t="s">
        <v>776</v>
      </c>
    </row>
    <row r="302" spans="1:8" s="423" customFormat="1">
      <c r="A302" s="436" t="s">
        <v>14</v>
      </c>
      <c r="B302" s="436" t="s">
        <v>14</v>
      </c>
      <c r="C302" s="436" t="s">
        <v>14</v>
      </c>
      <c r="D302" s="436" t="s">
        <v>14</v>
      </c>
      <c r="E302" s="436" t="s">
        <v>14</v>
      </c>
      <c r="F302" s="436" t="s">
        <v>374</v>
      </c>
      <c r="G302" s="437" t="s">
        <v>375</v>
      </c>
      <c r="H302" s="438" t="s">
        <v>776</v>
      </c>
    </row>
    <row r="303" spans="1:8" s="423" customFormat="1">
      <c r="A303" s="436" t="s">
        <v>14</v>
      </c>
      <c r="B303" s="436" t="s">
        <v>14</v>
      </c>
      <c r="C303" s="436" t="s">
        <v>14</v>
      </c>
      <c r="D303" s="436" t="s">
        <v>14</v>
      </c>
      <c r="E303" s="436" t="s">
        <v>346</v>
      </c>
      <c r="F303" s="436" t="s">
        <v>14</v>
      </c>
      <c r="G303" s="437" t="s">
        <v>109</v>
      </c>
      <c r="H303" s="438" t="s">
        <v>777</v>
      </c>
    </row>
    <row r="304" spans="1:8" s="423" customFormat="1">
      <c r="A304" s="436" t="s">
        <v>14</v>
      </c>
      <c r="B304" s="436" t="s">
        <v>14</v>
      </c>
      <c r="C304" s="436" t="s">
        <v>14</v>
      </c>
      <c r="D304" s="436" t="s">
        <v>14</v>
      </c>
      <c r="E304" s="436" t="s">
        <v>14</v>
      </c>
      <c r="F304" s="436" t="s">
        <v>348</v>
      </c>
      <c r="G304" s="437" t="s">
        <v>349</v>
      </c>
      <c r="H304" s="438" t="s">
        <v>777</v>
      </c>
    </row>
    <row r="305" spans="1:8" s="423" customFormat="1">
      <c r="A305" s="436" t="s">
        <v>14</v>
      </c>
      <c r="B305" s="436" t="s">
        <v>14</v>
      </c>
      <c r="C305" s="436" t="s">
        <v>778</v>
      </c>
      <c r="D305" s="436" t="s">
        <v>14</v>
      </c>
      <c r="E305" s="436" t="s">
        <v>14</v>
      </c>
      <c r="F305" s="436" t="s">
        <v>14</v>
      </c>
      <c r="G305" s="437" t="s">
        <v>779</v>
      </c>
      <c r="H305" s="438" t="s">
        <v>780</v>
      </c>
    </row>
    <row r="306" spans="1:8" s="423" customFormat="1" ht="31">
      <c r="A306" s="436" t="s">
        <v>14</v>
      </c>
      <c r="B306" s="436" t="s">
        <v>14</v>
      </c>
      <c r="C306" s="436" t="s">
        <v>14</v>
      </c>
      <c r="D306" s="436" t="s">
        <v>781</v>
      </c>
      <c r="E306" s="436" t="s">
        <v>14</v>
      </c>
      <c r="F306" s="436" t="s">
        <v>14</v>
      </c>
      <c r="G306" s="437" t="s">
        <v>782</v>
      </c>
      <c r="H306" s="438" t="s">
        <v>783</v>
      </c>
    </row>
    <row r="307" spans="1:8" s="423" customFormat="1">
      <c r="A307" s="436" t="s">
        <v>14</v>
      </c>
      <c r="B307" s="436" t="s">
        <v>14</v>
      </c>
      <c r="C307" s="436" t="s">
        <v>14</v>
      </c>
      <c r="D307" s="436" t="s">
        <v>14</v>
      </c>
      <c r="E307" s="436" t="s">
        <v>784</v>
      </c>
      <c r="F307" s="436" t="s">
        <v>14</v>
      </c>
      <c r="G307" s="437" t="s">
        <v>785</v>
      </c>
      <c r="H307" s="438" t="s">
        <v>783</v>
      </c>
    </row>
    <row r="308" spans="1:8" s="423" customFormat="1">
      <c r="A308" s="436" t="s">
        <v>14</v>
      </c>
      <c r="B308" s="436" t="s">
        <v>14</v>
      </c>
      <c r="C308" s="436" t="s">
        <v>14</v>
      </c>
      <c r="D308" s="436" t="s">
        <v>14</v>
      </c>
      <c r="E308" s="436" t="s">
        <v>14</v>
      </c>
      <c r="F308" s="436" t="s">
        <v>786</v>
      </c>
      <c r="G308" s="437" t="s">
        <v>787</v>
      </c>
      <c r="H308" s="438" t="s">
        <v>788</v>
      </c>
    </row>
    <row r="309" spans="1:8" s="423" customFormat="1" ht="31">
      <c r="A309" s="436" t="s">
        <v>14</v>
      </c>
      <c r="B309" s="436" t="s">
        <v>14</v>
      </c>
      <c r="C309" s="436" t="s">
        <v>14</v>
      </c>
      <c r="D309" s="436" t="s">
        <v>14</v>
      </c>
      <c r="E309" s="436" t="s">
        <v>14</v>
      </c>
      <c r="F309" s="436" t="s">
        <v>789</v>
      </c>
      <c r="G309" s="437" t="s">
        <v>790</v>
      </c>
      <c r="H309" s="438" t="s">
        <v>791</v>
      </c>
    </row>
    <row r="310" spans="1:8" s="423" customFormat="1">
      <c r="A310" s="436" t="s">
        <v>14</v>
      </c>
      <c r="B310" s="436" t="s">
        <v>14</v>
      </c>
      <c r="C310" s="436" t="s">
        <v>14</v>
      </c>
      <c r="D310" s="436" t="s">
        <v>792</v>
      </c>
      <c r="E310" s="436" t="s">
        <v>14</v>
      </c>
      <c r="F310" s="436" t="s">
        <v>14</v>
      </c>
      <c r="G310" s="437" t="s">
        <v>793</v>
      </c>
      <c r="H310" s="438" t="s">
        <v>794</v>
      </c>
    </row>
    <row r="311" spans="1:8" s="423" customFormat="1">
      <c r="A311" s="436" t="s">
        <v>14</v>
      </c>
      <c r="B311" s="436" t="s">
        <v>14</v>
      </c>
      <c r="C311" s="436" t="s">
        <v>14</v>
      </c>
      <c r="D311" s="436" t="s">
        <v>14</v>
      </c>
      <c r="E311" s="436" t="s">
        <v>433</v>
      </c>
      <c r="F311" s="436" t="s">
        <v>14</v>
      </c>
      <c r="G311" s="437" t="s">
        <v>434</v>
      </c>
      <c r="H311" s="438" t="s">
        <v>795</v>
      </c>
    </row>
    <row r="312" spans="1:8" s="423" customFormat="1">
      <c r="A312" s="436" t="s">
        <v>14</v>
      </c>
      <c r="B312" s="436" t="s">
        <v>14</v>
      </c>
      <c r="C312" s="436" t="s">
        <v>14</v>
      </c>
      <c r="D312" s="436" t="s">
        <v>14</v>
      </c>
      <c r="E312" s="436" t="s">
        <v>14</v>
      </c>
      <c r="F312" s="436" t="s">
        <v>436</v>
      </c>
      <c r="G312" s="437" t="s">
        <v>437</v>
      </c>
      <c r="H312" s="438" t="s">
        <v>795</v>
      </c>
    </row>
    <row r="313" spans="1:8" s="423" customFormat="1">
      <c r="A313" s="436" t="s">
        <v>14</v>
      </c>
      <c r="B313" s="436" t="s">
        <v>14</v>
      </c>
      <c r="C313" s="436" t="s">
        <v>14</v>
      </c>
      <c r="D313" s="436" t="s">
        <v>14</v>
      </c>
      <c r="E313" s="436" t="s">
        <v>342</v>
      </c>
      <c r="F313" s="436" t="s">
        <v>14</v>
      </c>
      <c r="G313" s="437" t="s">
        <v>343</v>
      </c>
      <c r="H313" s="438" t="s">
        <v>796</v>
      </c>
    </row>
    <row r="314" spans="1:8" s="423" customFormat="1">
      <c r="A314" s="436" t="s">
        <v>14</v>
      </c>
      <c r="B314" s="436" t="s">
        <v>14</v>
      </c>
      <c r="C314" s="436" t="s">
        <v>14</v>
      </c>
      <c r="D314" s="436" t="s">
        <v>14</v>
      </c>
      <c r="E314" s="436" t="s">
        <v>14</v>
      </c>
      <c r="F314" s="436" t="s">
        <v>345</v>
      </c>
      <c r="G314" s="437" t="s">
        <v>109</v>
      </c>
      <c r="H314" s="438" t="s">
        <v>796</v>
      </c>
    </row>
    <row r="315" spans="1:8" s="423" customFormat="1">
      <c r="A315" s="436" t="s">
        <v>14</v>
      </c>
      <c r="B315" s="436" t="s">
        <v>14</v>
      </c>
      <c r="C315" s="436" t="s">
        <v>14</v>
      </c>
      <c r="D315" s="436" t="s">
        <v>14</v>
      </c>
      <c r="E315" s="436" t="s">
        <v>346</v>
      </c>
      <c r="F315" s="436" t="s">
        <v>14</v>
      </c>
      <c r="G315" s="437" t="s">
        <v>109</v>
      </c>
      <c r="H315" s="438" t="s">
        <v>797</v>
      </c>
    </row>
    <row r="316" spans="1:8" s="423" customFormat="1">
      <c r="A316" s="436" t="s">
        <v>14</v>
      </c>
      <c r="B316" s="436" t="s">
        <v>14</v>
      </c>
      <c r="C316" s="436" t="s">
        <v>14</v>
      </c>
      <c r="D316" s="436" t="s">
        <v>14</v>
      </c>
      <c r="E316" s="436" t="s">
        <v>14</v>
      </c>
      <c r="F316" s="436" t="s">
        <v>348</v>
      </c>
      <c r="G316" s="437" t="s">
        <v>349</v>
      </c>
      <c r="H316" s="438" t="s">
        <v>797</v>
      </c>
    </row>
    <row r="317" spans="1:8" s="423" customFormat="1">
      <c r="A317" s="436" t="s">
        <v>14</v>
      </c>
      <c r="B317" s="436" t="s">
        <v>14</v>
      </c>
      <c r="C317" s="436" t="s">
        <v>798</v>
      </c>
      <c r="D317" s="436" t="s">
        <v>14</v>
      </c>
      <c r="E317" s="436" t="s">
        <v>14</v>
      </c>
      <c r="F317" s="436" t="s">
        <v>14</v>
      </c>
      <c r="G317" s="437" t="s">
        <v>799</v>
      </c>
      <c r="H317" s="438" t="s">
        <v>800</v>
      </c>
    </row>
    <row r="318" spans="1:8" s="423" customFormat="1">
      <c r="A318" s="436" t="s">
        <v>14</v>
      </c>
      <c r="B318" s="436" t="s">
        <v>14</v>
      </c>
      <c r="C318" s="436" t="s">
        <v>14</v>
      </c>
      <c r="D318" s="436" t="s">
        <v>801</v>
      </c>
      <c r="E318" s="436" t="s">
        <v>14</v>
      </c>
      <c r="F318" s="436" t="s">
        <v>14</v>
      </c>
      <c r="G318" s="437" t="s">
        <v>802</v>
      </c>
      <c r="H318" s="438" t="s">
        <v>800</v>
      </c>
    </row>
    <row r="319" spans="1:8" s="423" customFormat="1">
      <c r="A319" s="436" t="s">
        <v>14</v>
      </c>
      <c r="B319" s="436" t="s">
        <v>14</v>
      </c>
      <c r="C319" s="436" t="s">
        <v>14</v>
      </c>
      <c r="D319" s="436" t="s">
        <v>14</v>
      </c>
      <c r="E319" s="436" t="s">
        <v>355</v>
      </c>
      <c r="F319" s="436" t="s">
        <v>14</v>
      </c>
      <c r="G319" s="437" t="s">
        <v>356</v>
      </c>
      <c r="H319" s="438" t="s">
        <v>803</v>
      </c>
    </row>
    <row r="320" spans="1:8" s="423" customFormat="1">
      <c r="A320" s="436" t="s">
        <v>14</v>
      </c>
      <c r="B320" s="436" t="s">
        <v>14</v>
      </c>
      <c r="C320" s="436" t="s">
        <v>14</v>
      </c>
      <c r="D320" s="436" t="s">
        <v>14</v>
      </c>
      <c r="E320" s="436" t="s">
        <v>14</v>
      </c>
      <c r="F320" s="436" t="s">
        <v>739</v>
      </c>
      <c r="G320" s="437" t="s">
        <v>740</v>
      </c>
      <c r="H320" s="438" t="s">
        <v>804</v>
      </c>
    </row>
    <row r="321" spans="1:8" s="423" customFormat="1">
      <c r="A321" s="436" t="s">
        <v>14</v>
      </c>
      <c r="B321" s="436" t="s">
        <v>14</v>
      </c>
      <c r="C321" s="436" t="s">
        <v>14</v>
      </c>
      <c r="D321" s="436" t="s">
        <v>14</v>
      </c>
      <c r="E321" s="436" t="s">
        <v>14</v>
      </c>
      <c r="F321" s="436" t="s">
        <v>742</v>
      </c>
      <c r="G321" s="437" t="s">
        <v>743</v>
      </c>
      <c r="H321" s="438" t="s">
        <v>726</v>
      </c>
    </row>
    <row r="322" spans="1:8" s="423" customFormat="1">
      <c r="A322" s="436" t="s">
        <v>14</v>
      </c>
      <c r="B322" s="436" t="s">
        <v>14</v>
      </c>
      <c r="C322" s="436" t="s">
        <v>14</v>
      </c>
      <c r="D322" s="436" t="s">
        <v>14</v>
      </c>
      <c r="E322" s="436" t="s">
        <v>14</v>
      </c>
      <c r="F322" s="436" t="s">
        <v>361</v>
      </c>
      <c r="G322" s="437" t="s">
        <v>362</v>
      </c>
      <c r="H322" s="438" t="s">
        <v>805</v>
      </c>
    </row>
    <row r="323" spans="1:8" s="423" customFormat="1">
      <c r="A323" s="436" t="s">
        <v>14</v>
      </c>
      <c r="B323" s="436" t="s">
        <v>14</v>
      </c>
      <c r="C323" s="436" t="s">
        <v>14</v>
      </c>
      <c r="D323" s="436" t="s">
        <v>14</v>
      </c>
      <c r="E323" s="436" t="s">
        <v>510</v>
      </c>
      <c r="F323" s="436" t="s">
        <v>14</v>
      </c>
      <c r="G323" s="437" t="s">
        <v>511</v>
      </c>
      <c r="H323" s="438" t="s">
        <v>806</v>
      </c>
    </row>
    <row r="324" spans="1:8" s="423" customFormat="1">
      <c r="A324" s="436" t="s">
        <v>14</v>
      </c>
      <c r="B324" s="436" t="s">
        <v>14</v>
      </c>
      <c r="C324" s="436" t="s">
        <v>14</v>
      </c>
      <c r="D324" s="436" t="s">
        <v>14</v>
      </c>
      <c r="E324" s="436" t="s">
        <v>14</v>
      </c>
      <c r="F324" s="436" t="s">
        <v>709</v>
      </c>
      <c r="G324" s="437" t="s">
        <v>710</v>
      </c>
      <c r="H324" s="438" t="s">
        <v>807</v>
      </c>
    </row>
    <row r="325" spans="1:8" s="423" customFormat="1">
      <c r="A325" s="436" t="s">
        <v>14</v>
      </c>
      <c r="B325" s="436" t="s">
        <v>14</v>
      </c>
      <c r="C325" s="436" t="s">
        <v>14</v>
      </c>
      <c r="D325" s="436" t="s">
        <v>14</v>
      </c>
      <c r="E325" s="436" t="s">
        <v>14</v>
      </c>
      <c r="F325" s="436" t="s">
        <v>516</v>
      </c>
      <c r="G325" s="437" t="s">
        <v>517</v>
      </c>
      <c r="H325" s="438" t="s">
        <v>808</v>
      </c>
    </row>
    <row r="326" spans="1:8" s="423" customFormat="1">
      <c r="A326" s="436" t="s">
        <v>14</v>
      </c>
      <c r="B326" s="436" t="s">
        <v>14</v>
      </c>
      <c r="C326" s="436" t="s">
        <v>14</v>
      </c>
      <c r="D326" s="436" t="s">
        <v>14</v>
      </c>
      <c r="E326" s="436" t="s">
        <v>342</v>
      </c>
      <c r="F326" s="436" t="s">
        <v>14</v>
      </c>
      <c r="G326" s="437" t="s">
        <v>343</v>
      </c>
      <c r="H326" s="438" t="s">
        <v>809</v>
      </c>
    </row>
    <row r="327" spans="1:8" s="423" customFormat="1">
      <c r="A327" s="436" t="s">
        <v>14</v>
      </c>
      <c r="B327" s="436" t="s">
        <v>14</v>
      </c>
      <c r="C327" s="436" t="s">
        <v>14</v>
      </c>
      <c r="D327" s="436" t="s">
        <v>14</v>
      </c>
      <c r="E327" s="436" t="s">
        <v>14</v>
      </c>
      <c r="F327" s="436" t="s">
        <v>345</v>
      </c>
      <c r="G327" s="437" t="s">
        <v>109</v>
      </c>
      <c r="H327" s="438" t="s">
        <v>809</v>
      </c>
    </row>
    <row r="328" spans="1:8" s="423" customFormat="1">
      <c r="A328" s="436" t="s">
        <v>14</v>
      </c>
      <c r="B328" s="436" t="s">
        <v>14</v>
      </c>
      <c r="C328" s="436" t="s">
        <v>14</v>
      </c>
      <c r="D328" s="436" t="s">
        <v>14</v>
      </c>
      <c r="E328" s="436" t="s">
        <v>346</v>
      </c>
      <c r="F328" s="436" t="s">
        <v>14</v>
      </c>
      <c r="G328" s="437" t="s">
        <v>109</v>
      </c>
      <c r="H328" s="438" t="s">
        <v>810</v>
      </c>
    </row>
    <row r="329" spans="1:8" s="423" customFormat="1">
      <c r="A329" s="436" t="s">
        <v>14</v>
      </c>
      <c r="B329" s="436" t="s">
        <v>14</v>
      </c>
      <c r="C329" s="436" t="s">
        <v>14</v>
      </c>
      <c r="D329" s="436" t="s">
        <v>14</v>
      </c>
      <c r="E329" s="436" t="s">
        <v>14</v>
      </c>
      <c r="F329" s="436" t="s">
        <v>348</v>
      </c>
      <c r="G329" s="437" t="s">
        <v>349</v>
      </c>
      <c r="H329" s="438" t="s">
        <v>810</v>
      </c>
    </row>
    <row r="330" spans="1:8" s="423" customFormat="1">
      <c r="A330" s="436" t="s">
        <v>14</v>
      </c>
      <c r="B330" s="436" t="s">
        <v>14</v>
      </c>
      <c r="C330" s="436" t="s">
        <v>811</v>
      </c>
      <c r="D330" s="436" t="s">
        <v>14</v>
      </c>
      <c r="E330" s="436" t="s">
        <v>14</v>
      </c>
      <c r="F330" s="436" t="s">
        <v>14</v>
      </c>
      <c r="G330" s="437" t="s">
        <v>812</v>
      </c>
      <c r="H330" s="438" t="s">
        <v>813</v>
      </c>
    </row>
    <row r="331" spans="1:8" s="423" customFormat="1">
      <c r="A331" s="436" t="s">
        <v>14</v>
      </c>
      <c r="B331" s="436" t="s">
        <v>14</v>
      </c>
      <c r="C331" s="436" t="s">
        <v>14</v>
      </c>
      <c r="D331" s="436" t="s">
        <v>814</v>
      </c>
      <c r="E331" s="436" t="s">
        <v>14</v>
      </c>
      <c r="F331" s="436" t="s">
        <v>14</v>
      </c>
      <c r="G331" s="437" t="s">
        <v>812</v>
      </c>
      <c r="H331" s="438" t="s">
        <v>813</v>
      </c>
    </row>
    <row r="332" spans="1:8" s="423" customFormat="1">
      <c r="A332" s="436" t="s">
        <v>14</v>
      </c>
      <c r="B332" s="436" t="s">
        <v>14</v>
      </c>
      <c r="C332" s="436" t="s">
        <v>14</v>
      </c>
      <c r="D332" s="436" t="s">
        <v>14</v>
      </c>
      <c r="E332" s="436" t="s">
        <v>510</v>
      </c>
      <c r="F332" s="436" t="s">
        <v>14</v>
      </c>
      <c r="G332" s="437" t="s">
        <v>511</v>
      </c>
      <c r="H332" s="438" t="s">
        <v>815</v>
      </c>
    </row>
    <row r="333" spans="1:8" s="423" customFormat="1">
      <c r="A333" s="436" t="s">
        <v>14</v>
      </c>
      <c r="B333" s="436" t="s">
        <v>14</v>
      </c>
      <c r="C333" s="436" t="s">
        <v>14</v>
      </c>
      <c r="D333" s="436" t="s">
        <v>14</v>
      </c>
      <c r="E333" s="436" t="s">
        <v>14</v>
      </c>
      <c r="F333" s="436" t="s">
        <v>709</v>
      </c>
      <c r="G333" s="437" t="s">
        <v>710</v>
      </c>
      <c r="H333" s="438" t="s">
        <v>815</v>
      </c>
    </row>
    <row r="334" spans="1:8" s="423" customFormat="1">
      <c r="A334" s="436" t="s">
        <v>14</v>
      </c>
      <c r="B334" s="436" t="s">
        <v>14</v>
      </c>
      <c r="C334" s="436" t="s">
        <v>14</v>
      </c>
      <c r="D334" s="436" t="s">
        <v>14</v>
      </c>
      <c r="E334" s="436" t="s">
        <v>342</v>
      </c>
      <c r="F334" s="436" t="s">
        <v>14</v>
      </c>
      <c r="G334" s="437" t="s">
        <v>343</v>
      </c>
      <c r="H334" s="438" t="s">
        <v>816</v>
      </c>
    </row>
    <row r="335" spans="1:8" s="423" customFormat="1">
      <c r="A335" s="436" t="s">
        <v>14</v>
      </c>
      <c r="B335" s="436" t="s">
        <v>14</v>
      </c>
      <c r="C335" s="436" t="s">
        <v>14</v>
      </c>
      <c r="D335" s="436" t="s">
        <v>14</v>
      </c>
      <c r="E335" s="436" t="s">
        <v>14</v>
      </c>
      <c r="F335" s="436" t="s">
        <v>345</v>
      </c>
      <c r="G335" s="437" t="s">
        <v>109</v>
      </c>
      <c r="H335" s="438" t="s">
        <v>816</v>
      </c>
    </row>
    <row r="336" spans="1:8" s="423" customFormat="1">
      <c r="A336" s="436" t="s">
        <v>14</v>
      </c>
      <c r="B336" s="436" t="s">
        <v>14</v>
      </c>
      <c r="C336" s="436" t="s">
        <v>14</v>
      </c>
      <c r="D336" s="436" t="s">
        <v>14</v>
      </c>
      <c r="E336" s="436" t="s">
        <v>346</v>
      </c>
      <c r="F336" s="436" t="s">
        <v>14</v>
      </c>
      <c r="G336" s="437" t="s">
        <v>109</v>
      </c>
      <c r="H336" s="438" t="s">
        <v>817</v>
      </c>
    </row>
    <row r="337" spans="1:8" s="423" customFormat="1">
      <c r="A337" s="436" t="s">
        <v>14</v>
      </c>
      <c r="B337" s="436" t="s">
        <v>14</v>
      </c>
      <c r="C337" s="436" t="s">
        <v>14</v>
      </c>
      <c r="D337" s="436" t="s">
        <v>14</v>
      </c>
      <c r="E337" s="436" t="s">
        <v>14</v>
      </c>
      <c r="F337" s="436" t="s">
        <v>348</v>
      </c>
      <c r="G337" s="437" t="s">
        <v>349</v>
      </c>
      <c r="H337" s="438" t="s">
        <v>817</v>
      </c>
    </row>
    <row r="338" spans="1:8" s="423" customFormat="1">
      <c r="A338" s="436" t="s">
        <v>14</v>
      </c>
      <c r="B338" s="436" t="s">
        <v>14</v>
      </c>
      <c r="C338" s="436" t="s">
        <v>818</v>
      </c>
      <c r="D338" s="436" t="s">
        <v>14</v>
      </c>
      <c r="E338" s="436" t="s">
        <v>14</v>
      </c>
      <c r="F338" s="436" t="s">
        <v>14</v>
      </c>
      <c r="G338" s="437" t="s">
        <v>819</v>
      </c>
      <c r="H338" s="438" t="s">
        <v>820</v>
      </c>
    </row>
    <row r="339" spans="1:8" s="423" customFormat="1">
      <c r="A339" s="436" t="s">
        <v>14</v>
      </c>
      <c r="B339" s="436" t="s">
        <v>14</v>
      </c>
      <c r="C339" s="436" t="s">
        <v>14</v>
      </c>
      <c r="D339" s="436" t="s">
        <v>821</v>
      </c>
      <c r="E339" s="436" t="s">
        <v>14</v>
      </c>
      <c r="F339" s="436" t="s">
        <v>14</v>
      </c>
      <c r="G339" s="437" t="s">
        <v>822</v>
      </c>
      <c r="H339" s="438" t="s">
        <v>820</v>
      </c>
    </row>
    <row r="340" spans="1:8" s="423" customFormat="1">
      <c r="A340" s="436" t="s">
        <v>14</v>
      </c>
      <c r="B340" s="436" t="s">
        <v>14</v>
      </c>
      <c r="C340" s="436" t="s">
        <v>14</v>
      </c>
      <c r="D340" s="436" t="s">
        <v>14</v>
      </c>
      <c r="E340" s="436" t="s">
        <v>453</v>
      </c>
      <c r="F340" s="436" t="s">
        <v>14</v>
      </c>
      <c r="G340" s="437" t="s">
        <v>454</v>
      </c>
      <c r="H340" s="438" t="s">
        <v>820</v>
      </c>
    </row>
    <row r="341" spans="1:8" s="423" customFormat="1">
      <c r="A341" s="436" t="s">
        <v>14</v>
      </c>
      <c r="B341" s="436" t="s">
        <v>14</v>
      </c>
      <c r="C341" s="436" t="s">
        <v>14</v>
      </c>
      <c r="D341" s="436" t="s">
        <v>14</v>
      </c>
      <c r="E341" s="436" t="s">
        <v>14</v>
      </c>
      <c r="F341" s="436" t="s">
        <v>462</v>
      </c>
      <c r="G341" s="437" t="s">
        <v>463</v>
      </c>
      <c r="H341" s="438" t="s">
        <v>820</v>
      </c>
    </row>
    <row r="342" spans="1:8" s="423" customFormat="1">
      <c r="A342" s="436" t="s">
        <v>14</v>
      </c>
      <c r="B342" s="436" t="s">
        <v>14</v>
      </c>
      <c r="C342" s="436" t="s">
        <v>823</v>
      </c>
      <c r="D342" s="436" t="s">
        <v>14</v>
      </c>
      <c r="E342" s="436" t="s">
        <v>14</v>
      </c>
      <c r="F342" s="436" t="s">
        <v>14</v>
      </c>
      <c r="G342" s="437" t="s">
        <v>824</v>
      </c>
      <c r="H342" s="438" t="s">
        <v>825</v>
      </c>
    </row>
    <row r="343" spans="1:8" s="423" customFormat="1">
      <c r="A343" s="436" t="s">
        <v>14</v>
      </c>
      <c r="B343" s="436" t="s">
        <v>14</v>
      </c>
      <c r="C343" s="436" t="s">
        <v>14</v>
      </c>
      <c r="D343" s="436" t="s">
        <v>826</v>
      </c>
      <c r="E343" s="436" t="s">
        <v>14</v>
      </c>
      <c r="F343" s="436" t="s">
        <v>14</v>
      </c>
      <c r="G343" s="437" t="s">
        <v>827</v>
      </c>
      <c r="H343" s="438" t="s">
        <v>828</v>
      </c>
    </row>
    <row r="344" spans="1:8" s="423" customFormat="1">
      <c r="A344" s="436" t="s">
        <v>14</v>
      </c>
      <c r="B344" s="436" t="s">
        <v>14</v>
      </c>
      <c r="C344" s="436" t="s">
        <v>14</v>
      </c>
      <c r="D344" s="436" t="s">
        <v>14</v>
      </c>
      <c r="E344" s="436" t="s">
        <v>480</v>
      </c>
      <c r="F344" s="436" t="s">
        <v>14</v>
      </c>
      <c r="G344" s="437" t="s">
        <v>481</v>
      </c>
      <c r="H344" s="438" t="s">
        <v>829</v>
      </c>
    </row>
    <row r="345" spans="1:8" s="423" customFormat="1">
      <c r="A345" s="436" t="s">
        <v>14</v>
      </c>
      <c r="B345" s="436" t="s">
        <v>14</v>
      </c>
      <c r="C345" s="436" t="s">
        <v>14</v>
      </c>
      <c r="D345" s="436" t="s">
        <v>14</v>
      </c>
      <c r="E345" s="436" t="s">
        <v>14</v>
      </c>
      <c r="F345" s="436" t="s">
        <v>830</v>
      </c>
      <c r="G345" s="437" t="s">
        <v>831</v>
      </c>
      <c r="H345" s="438" t="s">
        <v>829</v>
      </c>
    </row>
    <row r="346" spans="1:8" s="423" customFormat="1">
      <c r="A346" s="436" t="s">
        <v>14</v>
      </c>
      <c r="B346" s="436" t="s">
        <v>14</v>
      </c>
      <c r="C346" s="436" t="s">
        <v>14</v>
      </c>
      <c r="D346" s="436" t="s">
        <v>14</v>
      </c>
      <c r="E346" s="436" t="s">
        <v>355</v>
      </c>
      <c r="F346" s="436" t="s">
        <v>14</v>
      </c>
      <c r="G346" s="437" t="s">
        <v>356</v>
      </c>
      <c r="H346" s="438" t="s">
        <v>832</v>
      </c>
    </row>
    <row r="347" spans="1:8" s="423" customFormat="1">
      <c r="A347" s="436" t="s">
        <v>14</v>
      </c>
      <c r="B347" s="436" t="s">
        <v>14</v>
      </c>
      <c r="C347" s="436" t="s">
        <v>14</v>
      </c>
      <c r="D347" s="436" t="s">
        <v>14</v>
      </c>
      <c r="E347" s="436" t="s">
        <v>14</v>
      </c>
      <c r="F347" s="436" t="s">
        <v>739</v>
      </c>
      <c r="G347" s="437" t="s">
        <v>740</v>
      </c>
      <c r="H347" s="438" t="s">
        <v>833</v>
      </c>
    </row>
    <row r="348" spans="1:8" s="423" customFormat="1">
      <c r="A348" s="436" t="s">
        <v>14</v>
      </c>
      <c r="B348" s="436" t="s">
        <v>14</v>
      </c>
      <c r="C348" s="436" t="s">
        <v>14</v>
      </c>
      <c r="D348" s="436" t="s">
        <v>14</v>
      </c>
      <c r="E348" s="436" t="s">
        <v>14</v>
      </c>
      <c r="F348" s="436" t="s">
        <v>361</v>
      </c>
      <c r="G348" s="437" t="s">
        <v>362</v>
      </c>
      <c r="H348" s="438" t="s">
        <v>834</v>
      </c>
    </row>
    <row r="349" spans="1:8" s="423" customFormat="1">
      <c r="A349" s="436" t="s">
        <v>14</v>
      </c>
      <c r="B349" s="436" t="s">
        <v>14</v>
      </c>
      <c r="C349" s="436" t="s">
        <v>14</v>
      </c>
      <c r="D349" s="436" t="s">
        <v>14</v>
      </c>
      <c r="E349" s="436" t="s">
        <v>495</v>
      </c>
      <c r="F349" s="436" t="s">
        <v>14</v>
      </c>
      <c r="G349" s="437" t="s">
        <v>496</v>
      </c>
      <c r="H349" s="438" t="s">
        <v>835</v>
      </c>
    </row>
    <row r="350" spans="1:8" s="423" customFormat="1">
      <c r="A350" s="436" t="s">
        <v>14</v>
      </c>
      <c r="B350" s="436" t="s">
        <v>14</v>
      </c>
      <c r="C350" s="436" t="s">
        <v>14</v>
      </c>
      <c r="D350" s="436" t="s">
        <v>14</v>
      </c>
      <c r="E350" s="436" t="s">
        <v>14</v>
      </c>
      <c r="F350" s="436" t="s">
        <v>501</v>
      </c>
      <c r="G350" s="437" t="s">
        <v>502</v>
      </c>
      <c r="H350" s="438" t="s">
        <v>835</v>
      </c>
    </row>
    <row r="351" spans="1:8" s="423" customFormat="1">
      <c r="A351" s="436" t="s">
        <v>14</v>
      </c>
      <c r="B351" s="436" t="s">
        <v>14</v>
      </c>
      <c r="C351" s="436" t="s">
        <v>14</v>
      </c>
      <c r="D351" s="436" t="s">
        <v>14</v>
      </c>
      <c r="E351" s="436" t="s">
        <v>510</v>
      </c>
      <c r="F351" s="436" t="s">
        <v>14</v>
      </c>
      <c r="G351" s="437" t="s">
        <v>511</v>
      </c>
      <c r="H351" s="438" t="s">
        <v>836</v>
      </c>
    </row>
    <row r="352" spans="1:8" s="423" customFormat="1">
      <c r="A352" s="436" t="s">
        <v>14</v>
      </c>
      <c r="B352" s="436" t="s">
        <v>14</v>
      </c>
      <c r="C352" s="436" t="s">
        <v>14</v>
      </c>
      <c r="D352" s="436" t="s">
        <v>14</v>
      </c>
      <c r="E352" s="436" t="s">
        <v>14</v>
      </c>
      <c r="F352" s="436" t="s">
        <v>709</v>
      </c>
      <c r="G352" s="437" t="s">
        <v>710</v>
      </c>
      <c r="H352" s="438" t="s">
        <v>836</v>
      </c>
    </row>
    <row r="353" spans="1:8" s="423" customFormat="1" ht="31">
      <c r="A353" s="436" t="s">
        <v>14</v>
      </c>
      <c r="B353" s="436" t="s">
        <v>14</v>
      </c>
      <c r="C353" s="436" t="s">
        <v>14</v>
      </c>
      <c r="D353" s="436" t="s">
        <v>14</v>
      </c>
      <c r="E353" s="436" t="s">
        <v>364</v>
      </c>
      <c r="F353" s="436" t="s">
        <v>14</v>
      </c>
      <c r="G353" s="437" t="s">
        <v>365</v>
      </c>
      <c r="H353" s="438" t="s">
        <v>837</v>
      </c>
    </row>
    <row r="354" spans="1:8" s="423" customFormat="1">
      <c r="A354" s="436" t="s">
        <v>14</v>
      </c>
      <c r="B354" s="436" t="s">
        <v>14</v>
      </c>
      <c r="C354" s="436" t="s">
        <v>14</v>
      </c>
      <c r="D354" s="436" t="s">
        <v>14</v>
      </c>
      <c r="E354" s="436" t="s">
        <v>14</v>
      </c>
      <c r="F354" s="436" t="s">
        <v>838</v>
      </c>
      <c r="G354" s="437" t="s">
        <v>839</v>
      </c>
      <c r="H354" s="438" t="s">
        <v>837</v>
      </c>
    </row>
    <row r="355" spans="1:8" s="423" customFormat="1">
      <c r="A355" s="436" t="s">
        <v>14</v>
      </c>
      <c r="B355" s="436" t="s">
        <v>14</v>
      </c>
      <c r="C355" s="436" t="s">
        <v>14</v>
      </c>
      <c r="D355" s="436" t="s">
        <v>14</v>
      </c>
      <c r="E355" s="436" t="s">
        <v>342</v>
      </c>
      <c r="F355" s="436" t="s">
        <v>14</v>
      </c>
      <c r="G355" s="437" t="s">
        <v>343</v>
      </c>
      <c r="H355" s="438" t="s">
        <v>840</v>
      </c>
    </row>
    <row r="356" spans="1:8" s="423" customFormat="1">
      <c r="A356" s="436" t="s">
        <v>14</v>
      </c>
      <c r="B356" s="436" t="s">
        <v>14</v>
      </c>
      <c r="C356" s="436" t="s">
        <v>14</v>
      </c>
      <c r="D356" s="436" t="s">
        <v>14</v>
      </c>
      <c r="E356" s="436" t="s">
        <v>14</v>
      </c>
      <c r="F356" s="436" t="s">
        <v>345</v>
      </c>
      <c r="G356" s="437" t="s">
        <v>109</v>
      </c>
      <c r="H356" s="438" t="s">
        <v>840</v>
      </c>
    </row>
    <row r="357" spans="1:8" s="423" customFormat="1">
      <c r="A357" s="436" t="s">
        <v>14</v>
      </c>
      <c r="B357" s="436" t="s">
        <v>14</v>
      </c>
      <c r="C357" s="436" t="s">
        <v>14</v>
      </c>
      <c r="D357" s="436" t="s">
        <v>14</v>
      </c>
      <c r="E357" s="436" t="s">
        <v>346</v>
      </c>
      <c r="F357" s="436" t="s">
        <v>14</v>
      </c>
      <c r="G357" s="437" t="s">
        <v>109</v>
      </c>
      <c r="H357" s="438" t="s">
        <v>841</v>
      </c>
    </row>
    <row r="358" spans="1:8" s="423" customFormat="1" ht="46.5">
      <c r="A358" s="436" t="s">
        <v>14</v>
      </c>
      <c r="B358" s="436" t="s">
        <v>14</v>
      </c>
      <c r="C358" s="436" t="s">
        <v>14</v>
      </c>
      <c r="D358" s="436" t="s">
        <v>14</v>
      </c>
      <c r="E358" s="436" t="s">
        <v>14</v>
      </c>
      <c r="F358" s="436" t="s">
        <v>842</v>
      </c>
      <c r="G358" s="437" t="s">
        <v>843</v>
      </c>
      <c r="H358" s="438" t="s">
        <v>844</v>
      </c>
    </row>
    <row r="359" spans="1:8" s="423" customFormat="1">
      <c r="A359" s="436" t="s">
        <v>14</v>
      </c>
      <c r="B359" s="436" t="s">
        <v>14</v>
      </c>
      <c r="C359" s="436" t="s">
        <v>14</v>
      </c>
      <c r="D359" s="436" t="s">
        <v>14</v>
      </c>
      <c r="E359" s="436" t="s">
        <v>14</v>
      </c>
      <c r="F359" s="436" t="s">
        <v>561</v>
      </c>
      <c r="G359" s="437" t="s">
        <v>562</v>
      </c>
      <c r="H359" s="438" t="s">
        <v>845</v>
      </c>
    </row>
    <row r="360" spans="1:8" s="423" customFormat="1">
      <c r="A360" s="436" t="s">
        <v>14</v>
      </c>
      <c r="B360" s="436" t="s">
        <v>14</v>
      </c>
      <c r="C360" s="436" t="s">
        <v>14</v>
      </c>
      <c r="D360" s="436" t="s">
        <v>14</v>
      </c>
      <c r="E360" s="436" t="s">
        <v>14</v>
      </c>
      <c r="F360" s="436" t="s">
        <v>348</v>
      </c>
      <c r="G360" s="437" t="s">
        <v>349</v>
      </c>
      <c r="H360" s="438" t="s">
        <v>846</v>
      </c>
    </row>
    <row r="361" spans="1:8" s="423" customFormat="1">
      <c r="A361" s="436" t="s">
        <v>14</v>
      </c>
      <c r="B361" s="436" t="s">
        <v>14</v>
      </c>
      <c r="C361" s="436" t="s">
        <v>14</v>
      </c>
      <c r="D361" s="436" t="s">
        <v>847</v>
      </c>
      <c r="E361" s="436" t="s">
        <v>14</v>
      </c>
      <c r="F361" s="436" t="s">
        <v>14</v>
      </c>
      <c r="G361" s="437" t="s">
        <v>848</v>
      </c>
      <c r="H361" s="438" t="s">
        <v>849</v>
      </c>
    </row>
    <row r="362" spans="1:8" s="423" customFormat="1">
      <c r="A362" s="436" t="s">
        <v>14</v>
      </c>
      <c r="B362" s="436" t="s">
        <v>14</v>
      </c>
      <c r="C362" s="436" t="s">
        <v>14</v>
      </c>
      <c r="D362" s="436" t="s">
        <v>14</v>
      </c>
      <c r="E362" s="436" t="s">
        <v>342</v>
      </c>
      <c r="F362" s="436" t="s">
        <v>14</v>
      </c>
      <c r="G362" s="437" t="s">
        <v>343</v>
      </c>
      <c r="H362" s="438" t="s">
        <v>850</v>
      </c>
    </row>
    <row r="363" spans="1:8" s="423" customFormat="1">
      <c r="A363" s="436" t="s">
        <v>14</v>
      </c>
      <c r="B363" s="436" t="s">
        <v>14</v>
      </c>
      <c r="C363" s="436" t="s">
        <v>14</v>
      </c>
      <c r="D363" s="436" t="s">
        <v>14</v>
      </c>
      <c r="E363" s="436" t="s">
        <v>14</v>
      </c>
      <c r="F363" s="436" t="s">
        <v>345</v>
      </c>
      <c r="G363" s="437" t="s">
        <v>109</v>
      </c>
      <c r="H363" s="438" t="s">
        <v>850</v>
      </c>
    </row>
    <row r="364" spans="1:8" s="423" customFormat="1">
      <c r="A364" s="436" t="s">
        <v>14</v>
      </c>
      <c r="B364" s="436" t="s">
        <v>14</v>
      </c>
      <c r="C364" s="436" t="s">
        <v>14</v>
      </c>
      <c r="D364" s="436" t="s">
        <v>14</v>
      </c>
      <c r="E364" s="436" t="s">
        <v>346</v>
      </c>
      <c r="F364" s="436" t="s">
        <v>14</v>
      </c>
      <c r="G364" s="437" t="s">
        <v>109</v>
      </c>
      <c r="H364" s="438" t="s">
        <v>851</v>
      </c>
    </row>
    <row r="365" spans="1:8" s="423" customFormat="1">
      <c r="A365" s="436" t="s">
        <v>14</v>
      </c>
      <c r="B365" s="436" t="s">
        <v>14</v>
      </c>
      <c r="C365" s="436" t="s">
        <v>14</v>
      </c>
      <c r="D365" s="436" t="s">
        <v>14</v>
      </c>
      <c r="E365" s="436" t="s">
        <v>14</v>
      </c>
      <c r="F365" s="436" t="s">
        <v>348</v>
      </c>
      <c r="G365" s="437" t="s">
        <v>349</v>
      </c>
      <c r="H365" s="438" t="s">
        <v>851</v>
      </c>
    </row>
    <row r="366" spans="1:8" s="423" customFormat="1">
      <c r="A366" s="436" t="s">
        <v>14</v>
      </c>
      <c r="B366" s="436" t="s">
        <v>14</v>
      </c>
      <c r="C366" s="436" t="s">
        <v>14</v>
      </c>
      <c r="D366" s="436" t="s">
        <v>852</v>
      </c>
      <c r="E366" s="436" t="s">
        <v>14</v>
      </c>
      <c r="F366" s="436" t="s">
        <v>14</v>
      </c>
      <c r="G366" s="437" t="s">
        <v>853</v>
      </c>
      <c r="H366" s="438" t="s">
        <v>854</v>
      </c>
    </row>
    <row r="367" spans="1:8" s="423" customFormat="1" ht="31">
      <c r="A367" s="436" t="s">
        <v>14</v>
      </c>
      <c r="B367" s="436" t="s">
        <v>14</v>
      </c>
      <c r="C367" s="436" t="s">
        <v>14</v>
      </c>
      <c r="D367" s="436" t="s">
        <v>14</v>
      </c>
      <c r="E367" s="436" t="s">
        <v>364</v>
      </c>
      <c r="F367" s="436" t="s">
        <v>14</v>
      </c>
      <c r="G367" s="437" t="s">
        <v>365</v>
      </c>
      <c r="H367" s="438" t="s">
        <v>855</v>
      </c>
    </row>
    <row r="368" spans="1:8" s="423" customFormat="1">
      <c r="A368" s="436" t="s">
        <v>14</v>
      </c>
      <c r="B368" s="436" t="s">
        <v>14</v>
      </c>
      <c r="C368" s="436" t="s">
        <v>14</v>
      </c>
      <c r="D368" s="436" t="s">
        <v>14</v>
      </c>
      <c r="E368" s="436" t="s">
        <v>14</v>
      </c>
      <c r="F368" s="436" t="s">
        <v>838</v>
      </c>
      <c r="G368" s="437" t="s">
        <v>839</v>
      </c>
      <c r="H368" s="438" t="s">
        <v>855</v>
      </c>
    </row>
    <row r="369" spans="1:8" s="423" customFormat="1">
      <c r="A369" s="436" t="s">
        <v>14</v>
      </c>
      <c r="B369" s="436" t="s">
        <v>14</v>
      </c>
      <c r="C369" s="436" t="s">
        <v>14</v>
      </c>
      <c r="D369" s="436" t="s">
        <v>14</v>
      </c>
      <c r="E369" s="436" t="s">
        <v>346</v>
      </c>
      <c r="F369" s="436" t="s">
        <v>14</v>
      </c>
      <c r="G369" s="437" t="s">
        <v>109</v>
      </c>
      <c r="H369" s="438" t="s">
        <v>856</v>
      </c>
    </row>
    <row r="370" spans="1:8" s="423" customFormat="1" ht="46.5">
      <c r="A370" s="436" t="s">
        <v>14</v>
      </c>
      <c r="B370" s="436" t="s">
        <v>14</v>
      </c>
      <c r="C370" s="436" t="s">
        <v>14</v>
      </c>
      <c r="D370" s="436" t="s">
        <v>14</v>
      </c>
      <c r="E370" s="436" t="s">
        <v>14</v>
      </c>
      <c r="F370" s="436" t="s">
        <v>842</v>
      </c>
      <c r="G370" s="437" t="s">
        <v>843</v>
      </c>
      <c r="H370" s="438" t="s">
        <v>856</v>
      </c>
    </row>
    <row r="371" spans="1:8" s="423" customFormat="1">
      <c r="A371" s="436" t="s">
        <v>14</v>
      </c>
      <c r="B371" s="436" t="s">
        <v>14</v>
      </c>
      <c r="C371" s="436" t="s">
        <v>14</v>
      </c>
      <c r="D371" s="436" t="s">
        <v>857</v>
      </c>
      <c r="E371" s="436" t="s">
        <v>14</v>
      </c>
      <c r="F371" s="436" t="s">
        <v>14</v>
      </c>
      <c r="G371" s="437" t="s">
        <v>858</v>
      </c>
      <c r="H371" s="438" t="s">
        <v>859</v>
      </c>
    </row>
    <row r="372" spans="1:8" s="423" customFormat="1">
      <c r="A372" s="436" t="s">
        <v>14</v>
      </c>
      <c r="B372" s="436" t="s">
        <v>14</v>
      </c>
      <c r="C372" s="436" t="s">
        <v>14</v>
      </c>
      <c r="D372" s="436" t="s">
        <v>14</v>
      </c>
      <c r="E372" s="436" t="s">
        <v>328</v>
      </c>
      <c r="F372" s="436" t="s">
        <v>14</v>
      </c>
      <c r="G372" s="437" t="s">
        <v>329</v>
      </c>
      <c r="H372" s="438" t="s">
        <v>860</v>
      </c>
    </row>
    <row r="373" spans="1:8" s="423" customFormat="1">
      <c r="A373" s="436" t="s">
        <v>14</v>
      </c>
      <c r="B373" s="436" t="s">
        <v>14</v>
      </c>
      <c r="C373" s="436" t="s">
        <v>14</v>
      </c>
      <c r="D373" s="436" t="s">
        <v>14</v>
      </c>
      <c r="E373" s="436" t="s">
        <v>14</v>
      </c>
      <c r="F373" s="436" t="s">
        <v>412</v>
      </c>
      <c r="G373" s="437" t="s">
        <v>413</v>
      </c>
      <c r="H373" s="438" t="s">
        <v>860</v>
      </c>
    </row>
    <row r="374" spans="1:8" s="423" customFormat="1" ht="31">
      <c r="A374" s="436" t="s">
        <v>14</v>
      </c>
      <c r="B374" s="436" t="s">
        <v>14</v>
      </c>
      <c r="C374" s="436" t="s">
        <v>14</v>
      </c>
      <c r="D374" s="436" t="s">
        <v>14</v>
      </c>
      <c r="E374" s="436" t="s">
        <v>364</v>
      </c>
      <c r="F374" s="436" t="s">
        <v>14</v>
      </c>
      <c r="G374" s="437" t="s">
        <v>365</v>
      </c>
      <c r="H374" s="438" t="s">
        <v>861</v>
      </c>
    </row>
    <row r="375" spans="1:8" s="423" customFormat="1">
      <c r="A375" s="436" t="s">
        <v>14</v>
      </c>
      <c r="B375" s="436" t="s">
        <v>14</v>
      </c>
      <c r="C375" s="436" t="s">
        <v>14</v>
      </c>
      <c r="D375" s="436" t="s">
        <v>14</v>
      </c>
      <c r="E375" s="436" t="s">
        <v>14</v>
      </c>
      <c r="F375" s="436" t="s">
        <v>862</v>
      </c>
      <c r="G375" s="437" t="s">
        <v>863</v>
      </c>
      <c r="H375" s="438" t="s">
        <v>861</v>
      </c>
    </row>
    <row r="376" spans="1:8" s="423" customFormat="1">
      <c r="A376" s="436" t="s">
        <v>14</v>
      </c>
      <c r="B376" s="436" t="s">
        <v>14</v>
      </c>
      <c r="C376" s="436" t="s">
        <v>14</v>
      </c>
      <c r="D376" s="436" t="s">
        <v>14</v>
      </c>
      <c r="E376" s="436" t="s">
        <v>342</v>
      </c>
      <c r="F376" s="436" t="s">
        <v>14</v>
      </c>
      <c r="G376" s="437" t="s">
        <v>343</v>
      </c>
      <c r="H376" s="438" t="s">
        <v>864</v>
      </c>
    </row>
    <row r="377" spans="1:8" s="423" customFormat="1">
      <c r="A377" s="436" t="s">
        <v>14</v>
      </c>
      <c r="B377" s="436" t="s">
        <v>14</v>
      </c>
      <c r="C377" s="436" t="s">
        <v>14</v>
      </c>
      <c r="D377" s="436" t="s">
        <v>14</v>
      </c>
      <c r="E377" s="436" t="s">
        <v>14</v>
      </c>
      <c r="F377" s="436" t="s">
        <v>345</v>
      </c>
      <c r="G377" s="437" t="s">
        <v>109</v>
      </c>
      <c r="H377" s="438" t="s">
        <v>864</v>
      </c>
    </row>
    <row r="378" spans="1:8" s="423" customFormat="1">
      <c r="A378" s="436" t="s">
        <v>14</v>
      </c>
      <c r="B378" s="436" t="s">
        <v>14</v>
      </c>
      <c r="C378" s="436" t="s">
        <v>14</v>
      </c>
      <c r="D378" s="436" t="s">
        <v>14</v>
      </c>
      <c r="E378" s="436" t="s">
        <v>346</v>
      </c>
      <c r="F378" s="436" t="s">
        <v>14</v>
      </c>
      <c r="G378" s="437" t="s">
        <v>109</v>
      </c>
      <c r="H378" s="438" t="s">
        <v>865</v>
      </c>
    </row>
    <row r="379" spans="1:8" s="423" customFormat="1">
      <c r="A379" s="436" t="s">
        <v>14</v>
      </c>
      <c r="B379" s="436" t="s">
        <v>14</v>
      </c>
      <c r="C379" s="436" t="s">
        <v>14</v>
      </c>
      <c r="D379" s="436" t="s">
        <v>14</v>
      </c>
      <c r="E379" s="436" t="s">
        <v>14</v>
      </c>
      <c r="F379" s="436" t="s">
        <v>348</v>
      </c>
      <c r="G379" s="437" t="s">
        <v>349</v>
      </c>
      <c r="H379" s="438" t="s">
        <v>865</v>
      </c>
    </row>
    <row r="380" spans="1:8" s="423" customFormat="1">
      <c r="A380" s="436" t="s">
        <v>14</v>
      </c>
      <c r="B380" s="436" t="s">
        <v>14</v>
      </c>
      <c r="C380" s="436" t="s">
        <v>14</v>
      </c>
      <c r="D380" s="436" t="s">
        <v>14</v>
      </c>
      <c r="E380" s="436" t="s">
        <v>866</v>
      </c>
      <c r="F380" s="436" t="s">
        <v>14</v>
      </c>
      <c r="G380" s="437" t="s">
        <v>867</v>
      </c>
      <c r="H380" s="438" t="s">
        <v>868</v>
      </c>
    </row>
    <row r="381" spans="1:8" s="423" customFormat="1" ht="31">
      <c r="A381" s="436" t="s">
        <v>14</v>
      </c>
      <c r="B381" s="436" t="s">
        <v>14</v>
      </c>
      <c r="C381" s="436" t="s">
        <v>14</v>
      </c>
      <c r="D381" s="436" t="s">
        <v>14</v>
      </c>
      <c r="E381" s="436" t="s">
        <v>14</v>
      </c>
      <c r="F381" s="436" t="s">
        <v>869</v>
      </c>
      <c r="G381" s="437" t="s">
        <v>870</v>
      </c>
      <c r="H381" s="438" t="s">
        <v>868</v>
      </c>
    </row>
    <row r="382" spans="1:8" s="423" customFormat="1">
      <c r="A382" s="436" t="s">
        <v>14</v>
      </c>
      <c r="B382" s="436" t="s">
        <v>14</v>
      </c>
      <c r="C382" s="436" t="s">
        <v>14</v>
      </c>
      <c r="D382" s="436" t="s">
        <v>871</v>
      </c>
      <c r="E382" s="436" t="s">
        <v>14</v>
      </c>
      <c r="F382" s="436" t="s">
        <v>14</v>
      </c>
      <c r="G382" s="437" t="s">
        <v>872</v>
      </c>
      <c r="H382" s="438" t="s">
        <v>873</v>
      </c>
    </row>
    <row r="383" spans="1:8" s="423" customFormat="1">
      <c r="A383" s="436" t="s">
        <v>14</v>
      </c>
      <c r="B383" s="436" t="s">
        <v>14</v>
      </c>
      <c r="C383" s="436" t="s">
        <v>14</v>
      </c>
      <c r="D383" s="436" t="s">
        <v>14</v>
      </c>
      <c r="E383" s="436" t="s">
        <v>866</v>
      </c>
      <c r="F383" s="436" t="s">
        <v>14</v>
      </c>
      <c r="G383" s="437" t="s">
        <v>867</v>
      </c>
      <c r="H383" s="438" t="s">
        <v>874</v>
      </c>
    </row>
    <row r="384" spans="1:8" s="423" customFormat="1" ht="31">
      <c r="A384" s="436" t="s">
        <v>14</v>
      </c>
      <c r="B384" s="436" t="s">
        <v>14</v>
      </c>
      <c r="C384" s="436" t="s">
        <v>14</v>
      </c>
      <c r="D384" s="436" t="s">
        <v>14</v>
      </c>
      <c r="E384" s="436" t="s">
        <v>14</v>
      </c>
      <c r="F384" s="436" t="s">
        <v>869</v>
      </c>
      <c r="G384" s="437" t="s">
        <v>870</v>
      </c>
      <c r="H384" s="438" t="s">
        <v>874</v>
      </c>
    </row>
    <row r="385" spans="1:8" s="423" customFormat="1">
      <c r="A385" s="436" t="s">
        <v>14</v>
      </c>
      <c r="B385" s="436" t="s">
        <v>14</v>
      </c>
      <c r="C385" s="436" t="s">
        <v>14</v>
      </c>
      <c r="D385" s="436" t="s">
        <v>14</v>
      </c>
      <c r="E385" s="436" t="s">
        <v>875</v>
      </c>
      <c r="F385" s="436" t="s">
        <v>14</v>
      </c>
      <c r="G385" s="437" t="s">
        <v>362</v>
      </c>
      <c r="H385" s="438" t="s">
        <v>876</v>
      </c>
    </row>
    <row r="386" spans="1:8" s="423" customFormat="1">
      <c r="A386" s="436" t="s">
        <v>14</v>
      </c>
      <c r="B386" s="436" t="s">
        <v>14</v>
      </c>
      <c r="C386" s="436" t="s">
        <v>14</v>
      </c>
      <c r="D386" s="436" t="s">
        <v>14</v>
      </c>
      <c r="E386" s="436" t="s">
        <v>14</v>
      </c>
      <c r="F386" s="436" t="s">
        <v>877</v>
      </c>
      <c r="G386" s="437" t="s">
        <v>878</v>
      </c>
      <c r="H386" s="438" t="s">
        <v>879</v>
      </c>
    </row>
    <row r="387" spans="1:8" s="423" customFormat="1">
      <c r="A387" s="436" t="s">
        <v>14</v>
      </c>
      <c r="B387" s="436" t="s">
        <v>14</v>
      </c>
      <c r="C387" s="436" t="s">
        <v>14</v>
      </c>
      <c r="D387" s="436" t="s">
        <v>14</v>
      </c>
      <c r="E387" s="436" t="s">
        <v>14</v>
      </c>
      <c r="F387" s="436" t="s">
        <v>880</v>
      </c>
      <c r="G387" s="437" t="s">
        <v>881</v>
      </c>
      <c r="H387" s="438" t="s">
        <v>882</v>
      </c>
    </row>
    <row r="388" spans="1:8" s="423" customFormat="1">
      <c r="A388" s="436" t="s">
        <v>14</v>
      </c>
      <c r="B388" s="436" t="s">
        <v>14</v>
      </c>
      <c r="C388" s="436" t="s">
        <v>14</v>
      </c>
      <c r="D388" s="436" t="s">
        <v>14</v>
      </c>
      <c r="E388" s="436" t="s">
        <v>14</v>
      </c>
      <c r="F388" s="436" t="s">
        <v>883</v>
      </c>
      <c r="G388" s="437" t="s">
        <v>109</v>
      </c>
      <c r="H388" s="438" t="s">
        <v>884</v>
      </c>
    </row>
    <row r="389" spans="1:8" s="423" customFormat="1">
      <c r="A389" s="436" t="s">
        <v>14</v>
      </c>
      <c r="B389" s="436" t="s">
        <v>14</v>
      </c>
      <c r="C389" s="436" t="s">
        <v>14</v>
      </c>
      <c r="D389" s="436" t="s">
        <v>885</v>
      </c>
      <c r="E389" s="436" t="s">
        <v>14</v>
      </c>
      <c r="F389" s="436" t="s">
        <v>14</v>
      </c>
      <c r="G389" s="437" t="s">
        <v>886</v>
      </c>
      <c r="H389" s="438" t="s">
        <v>887</v>
      </c>
    </row>
    <row r="390" spans="1:8" s="423" customFormat="1">
      <c r="A390" s="436" t="s">
        <v>14</v>
      </c>
      <c r="B390" s="436" t="s">
        <v>14</v>
      </c>
      <c r="C390" s="436" t="s">
        <v>14</v>
      </c>
      <c r="D390" s="436" t="s">
        <v>14</v>
      </c>
      <c r="E390" s="436" t="s">
        <v>453</v>
      </c>
      <c r="F390" s="436" t="s">
        <v>14</v>
      </c>
      <c r="G390" s="437" t="s">
        <v>454</v>
      </c>
      <c r="H390" s="438" t="s">
        <v>888</v>
      </c>
    </row>
    <row r="391" spans="1:8" s="423" customFormat="1">
      <c r="A391" s="436" t="s">
        <v>14</v>
      </c>
      <c r="B391" s="436" t="s">
        <v>14</v>
      </c>
      <c r="C391" s="436" t="s">
        <v>14</v>
      </c>
      <c r="D391" s="436" t="s">
        <v>14</v>
      </c>
      <c r="E391" s="436" t="s">
        <v>14</v>
      </c>
      <c r="F391" s="436" t="s">
        <v>456</v>
      </c>
      <c r="G391" s="437" t="s">
        <v>457</v>
      </c>
      <c r="H391" s="438" t="s">
        <v>888</v>
      </c>
    </row>
    <row r="392" spans="1:8" s="423" customFormat="1" ht="31">
      <c r="A392" s="436" t="s">
        <v>14</v>
      </c>
      <c r="B392" s="436" t="s">
        <v>14</v>
      </c>
      <c r="C392" s="436" t="s">
        <v>14</v>
      </c>
      <c r="D392" s="436" t="s">
        <v>14</v>
      </c>
      <c r="E392" s="436" t="s">
        <v>364</v>
      </c>
      <c r="F392" s="436" t="s">
        <v>14</v>
      </c>
      <c r="G392" s="437" t="s">
        <v>365</v>
      </c>
      <c r="H392" s="438" t="s">
        <v>889</v>
      </c>
    </row>
    <row r="393" spans="1:8" s="423" customFormat="1">
      <c r="A393" s="436" t="s">
        <v>14</v>
      </c>
      <c r="B393" s="436" t="s">
        <v>14</v>
      </c>
      <c r="C393" s="436" t="s">
        <v>14</v>
      </c>
      <c r="D393" s="436" t="s">
        <v>14</v>
      </c>
      <c r="E393" s="436" t="s">
        <v>14</v>
      </c>
      <c r="F393" s="436" t="s">
        <v>529</v>
      </c>
      <c r="G393" s="437" t="s">
        <v>530</v>
      </c>
      <c r="H393" s="438" t="s">
        <v>889</v>
      </c>
    </row>
    <row r="394" spans="1:8" s="423" customFormat="1">
      <c r="A394" s="436" t="s">
        <v>14</v>
      </c>
      <c r="B394" s="436" t="s">
        <v>14</v>
      </c>
      <c r="C394" s="436" t="s">
        <v>14</v>
      </c>
      <c r="D394" s="436" t="s">
        <v>14</v>
      </c>
      <c r="E394" s="436" t="s">
        <v>890</v>
      </c>
      <c r="F394" s="436" t="s">
        <v>14</v>
      </c>
      <c r="G394" s="437" t="s">
        <v>891</v>
      </c>
      <c r="H394" s="438" t="s">
        <v>892</v>
      </c>
    </row>
    <row r="395" spans="1:8" s="423" customFormat="1" ht="31">
      <c r="A395" s="436" t="s">
        <v>14</v>
      </c>
      <c r="B395" s="436" t="s">
        <v>14</v>
      </c>
      <c r="C395" s="436" t="s">
        <v>14</v>
      </c>
      <c r="D395" s="436" t="s">
        <v>14</v>
      </c>
      <c r="E395" s="436" t="s">
        <v>14</v>
      </c>
      <c r="F395" s="436" t="s">
        <v>893</v>
      </c>
      <c r="G395" s="437" t="s">
        <v>894</v>
      </c>
      <c r="H395" s="438" t="s">
        <v>892</v>
      </c>
    </row>
    <row r="396" spans="1:8" s="423" customFormat="1">
      <c r="A396" s="436" t="s">
        <v>14</v>
      </c>
      <c r="B396" s="436" t="s">
        <v>14</v>
      </c>
      <c r="C396" s="436" t="s">
        <v>14</v>
      </c>
      <c r="D396" s="436" t="s">
        <v>14</v>
      </c>
      <c r="E396" s="436" t="s">
        <v>866</v>
      </c>
      <c r="F396" s="436" t="s">
        <v>14</v>
      </c>
      <c r="G396" s="437" t="s">
        <v>867</v>
      </c>
      <c r="H396" s="438" t="s">
        <v>895</v>
      </c>
    </row>
    <row r="397" spans="1:8" s="423" customFormat="1" ht="31">
      <c r="A397" s="436" t="s">
        <v>14</v>
      </c>
      <c r="B397" s="436" t="s">
        <v>14</v>
      </c>
      <c r="C397" s="436" t="s">
        <v>14</v>
      </c>
      <c r="D397" s="436" t="s">
        <v>14</v>
      </c>
      <c r="E397" s="436" t="s">
        <v>14</v>
      </c>
      <c r="F397" s="436" t="s">
        <v>869</v>
      </c>
      <c r="G397" s="437" t="s">
        <v>870</v>
      </c>
      <c r="H397" s="438" t="s">
        <v>895</v>
      </c>
    </row>
    <row r="398" spans="1:8" s="423" customFormat="1">
      <c r="A398" s="436" t="s">
        <v>14</v>
      </c>
      <c r="B398" s="436" t="s">
        <v>14</v>
      </c>
      <c r="C398" s="436" t="s">
        <v>14</v>
      </c>
      <c r="D398" s="436" t="s">
        <v>14</v>
      </c>
      <c r="E398" s="436" t="s">
        <v>875</v>
      </c>
      <c r="F398" s="436" t="s">
        <v>14</v>
      </c>
      <c r="G398" s="437" t="s">
        <v>362</v>
      </c>
      <c r="H398" s="438" t="s">
        <v>896</v>
      </c>
    </row>
    <row r="399" spans="1:8" s="423" customFormat="1">
      <c r="A399" s="436" t="s">
        <v>14</v>
      </c>
      <c r="B399" s="436" t="s">
        <v>14</v>
      </c>
      <c r="C399" s="436" t="s">
        <v>14</v>
      </c>
      <c r="D399" s="436" t="s">
        <v>14</v>
      </c>
      <c r="E399" s="436" t="s">
        <v>14</v>
      </c>
      <c r="F399" s="436" t="s">
        <v>877</v>
      </c>
      <c r="G399" s="437" t="s">
        <v>878</v>
      </c>
      <c r="H399" s="438" t="s">
        <v>897</v>
      </c>
    </row>
    <row r="400" spans="1:8" s="423" customFormat="1">
      <c r="A400" s="436" t="s">
        <v>14</v>
      </c>
      <c r="B400" s="436" t="s">
        <v>14</v>
      </c>
      <c r="C400" s="436" t="s">
        <v>14</v>
      </c>
      <c r="D400" s="436" t="s">
        <v>14</v>
      </c>
      <c r="E400" s="436" t="s">
        <v>14</v>
      </c>
      <c r="F400" s="436" t="s">
        <v>880</v>
      </c>
      <c r="G400" s="437" t="s">
        <v>881</v>
      </c>
      <c r="H400" s="438" t="s">
        <v>898</v>
      </c>
    </row>
    <row r="401" spans="1:8" s="423" customFormat="1">
      <c r="A401" s="436" t="s">
        <v>14</v>
      </c>
      <c r="B401" s="436" t="s">
        <v>14</v>
      </c>
      <c r="C401" s="436" t="s">
        <v>14</v>
      </c>
      <c r="D401" s="436" t="s">
        <v>14</v>
      </c>
      <c r="E401" s="436" t="s">
        <v>14</v>
      </c>
      <c r="F401" s="436" t="s">
        <v>883</v>
      </c>
      <c r="G401" s="437" t="s">
        <v>109</v>
      </c>
      <c r="H401" s="438" t="s">
        <v>899</v>
      </c>
    </row>
    <row r="402" spans="1:8" s="423" customFormat="1" ht="46.5">
      <c r="A402" s="436" t="s">
        <v>14</v>
      </c>
      <c r="B402" s="436" t="s">
        <v>14</v>
      </c>
      <c r="C402" s="436" t="s">
        <v>14</v>
      </c>
      <c r="D402" s="436" t="s">
        <v>900</v>
      </c>
      <c r="E402" s="436" t="s">
        <v>14</v>
      </c>
      <c r="F402" s="436" t="s">
        <v>14</v>
      </c>
      <c r="G402" s="437" t="s">
        <v>901</v>
      </c>
      <c r="H402" s="438" t="s">
        <v>902</v>
      </c>
    </row>
    <row r="403" spans="1:8" s="423" customFormat="1">
      <c r="A403" s="436" t="s">
        <v>14</v>
      </c>
      <c r="B403" s="436" t="s">
        <v>14</v>
      </c>
      <c r="C403" s="436" t="s">
        <v>14</v>
      </c>
      <c r="D403" s="436" t="s">
        <v>14</v>
      </c>
      <c r="E403" s="436" t="s">
        <v>342</v>
      </c>
      <c r="F403" s="436" t="s">
        <v>14</v>
      </c>
      <c r="G403" s="437" t="s">
        <v>343</v>
      </c>
      <c r="H403" s="438" t="s">
        <v>903</v>
      </c>
    </row>
    <row r="404" spans="1:8" s="423" customFormat="1">
      <c r="A404" s="436" t="s">
        <v>14</v>
      </c>
      <c r="B404" s="436" t="s">
        <v>14</v>
      </c>
      <c r="C404" s="436" t="s">
        <v>14</v>
      </c>
      <c r="D404" s="436" t="s">
        <v>14</v>
      </c>
      <c r="E404" s="436" t="s">
        <v>14</v>
      </c>
      <c r="F404" s="436" t="s">
        <v>374</v>
      </c>
      <c r="G404" s="437" t="s">
        <v>375</v>
      </c>
      <c r="H404" s="438" t="s">
        <v>903</v>
      </c>
    </row>
    <row r="405" spans="1:8" s="423" customFormat="1">
      <c r="A405" s="436" t="s">
        <v>14</v>
      </c>
      <c r="B405" s="436" t="s">
        <v>14</v>
      </c>
      <c r="C405" s="436" t="s">
        <v>14</v>
      </c>
      <c r="D405" s="436" t="s">
        <v>14</v>
      </c>
      <c r="E405" s="436" t="s">
        <v>346</v>
      </c>
      <c r="F405" s="436" t="s">
        <v>14</v>
      </c>
      <c r="G405" s="437" t="s">
        <v>109</v>
      </c>
      <c r="H405" s="438" t="s">
        <v>904</v>
      </c>
    </row>
    <row r="406" spans="1:8" s="423" customFormat="1">
      <c r="A406" s="436" t="s">
        <v>14</v>
      </c>
      <c r="B406" s="436" t="s">
        <v>14</v>
      </c>
      <c r="C406" s="436" t="s">
        <v>14</v>
      </c>
      <c r="D406" s="436" t="s">
        <v>14</v>
      </c>
      <c r="E406" s="436" t="s">
        <v>14</v>
      </c>
      <c r="F406" s="436" t="s">
        <v>561</v>
      </c>
      <c r="G406" s="437" t="s">
        <v>562</v>
      </c>
      <c r="H406" s="438" t="s">
        <v>905</v>
      </c>
    </row>
    <row r="407" spans="1:8" s="423" customFormat="1">
      <c r="A407" s="436" t="s">
        <v>14</v>
      </c>
      <c r="B407" s="436" t="s">
        <v>14</v>
      </c>
      <c r="C407" s="436" t="s">
        <v>14</v>
      </c>
      <c r="D407" s="436" t="s">
        <v>14</v>
      </c>
      <c r="E407" s="436" t="s">
        <v>14</v>
      </c>
      <c r="F407" s="436" t="s">
        <v>348</v>
      </c>
      <c r="G407" s="437" t="s">
        <v>349</v>
      </c>
      <c r="H407" s="438" t="s">
        <v>906</v>
      </c>
    </row>
    <row r="408" spans="1:8" s="423" customFormat="1">
      <c r="A408" s="436" t="s">
        <v>14</v>
      </c>
      <c r="B408" s="436" t="s">
        <v>14</v>
      </c>
      <c r="C408" s="436" t="s">
        <v>14</v>
      </c>
      <c r="D408" s="436" t="s">
        <v>14</v>
      </c>
      <c r="E408" s="436" t="s">
        <v>890</v>
      </c>
      <c r="F408" s="436" t="s">
        <v>14</v>
      </c>
      <c r="G408" s="437" t="s">
        <v>891</v>
      </c>
      <c r="H408" s="438" t="s">
        <v>907</v>
      </c>
    </row>
    <row r="409" spans="1:8" s="423" customFormat="1" ht="31">
      <c r="A409" s="436" t="s">
        <v>14</v>
      </c>
      <c r="B409" s="436" t="s">
        <v>14</v>
      </c>
      <c r="C409" s="436" t="s">
        <v>14</v>
      </c>
      <c r="D409" s="436" t="s">
        <v>14</v>
      </c>
      <c r="E409" s="436" t="s">
        <v>14</v>
      </c>
      <c r="F409" s="436" t="s">
        <v>893</v>
      </c>
      <c r="G409" s="437" t="s">
        <v>894</v>
      </c>
      <c r="H409" s="438" t="s">
        <v>907</v>
      </c>
    </row>
    <row r="410" spans="1:8" s="423" customFormat="1">
      <c r="A410" s="436" t="s">
        <v>14</v>
      </c>
      <c r="B410" s="436" t="s">
        <v>14</v>
      </c>
      <c r="C410" s="436" t="s">
        <v>14</v>
      </c>
      <c r="D410" s="436" t="s">
        <v>908</v>
      </c>
      <c r="E410" s="436" t="s">
        <v>14</v>
      </c>
      <c r="F410" s="436" t="s">
        <v>14</v>
      </c>
      <c r="G410" s="437" t="s">
        <v>909</v>
      </c>
      <c r="H410" s="438" t="s">
        <v>910</v>
      </c>
    </row>
    <row r="411" spans="1:8" s="423" customFormat="1">
      <c r="A411" s="436" t="s">
        <v>14</v>
      </c>
      <c r="B411" s="436" t="s">
        <v>14</v>
      </c>
      <c r="C411" s="436" t="s">
        <v>14</v>
      </c>
      <c r="D411" s="436" t="s">
        <v>14</v>
      </c>
      <c r="E411" s="436" t="s">
        <v>383</v>
      </c>
      <c r="F411" s="436" t="s">
        <v>14</v>
      </c>
      <c r="G411" s="437" t="s">
        <v>384</v>
      </c>
      <c r="H411" s="438" t="s">
        <v>911</v>
      </c>
    </row>
    <row r="412" spans="1:8" s="423" customFormat="1">
      <c r="A412" s="436" t="s">
        <v>14</v>
      </c>
      <c r="B412" s="436" t="s">
        <v>14</v>
      </c>
      <c r="C412" s="436" t="s">
        <v>14</v>
      </c>
      <c r="D412" s="436" t="s">
        <v>14</v>
      </c>
      <c r="E412" s="436" t="s">
        <v>14</v>
      </c>
      <c r="F412" s="436" t="s">
        <v>386</v>
      </c>
      <c r="G412" s="437" t="s">
        <v>387</v>
      </c>
      <c r="H412" s="438" t="s">
        <v>911</v>
      </c>
    </row>
    <row r="413" spans="1:8" s="423" customFormat="1" ht="31">
      <c r="A413" s="436" t="s">
        <v>14</v>
      </c>
      <c r="B413" s="436" t="s">
        <v>14</v>
      </c>
      <c r="C413" s="436" t="s">
        <v>14</v>
      </c>
      <c r="D413" s="436" t="s">
        <v>14</v>
      </c>
      <c r="E413" s="436" t="s">
        <v>388</v>
      </c>
      <c r="F413" s="436" t="s">
        <v>14</v>
      </c>
      <c r="G413" s="437" t="s">
        <v>389</v>
      </c>
      <c r="H413" s="438" t="s">
        <v>912</v>
      </c>
    </row>
    <row r="414" spans="1:8" s="423" customFormat="1" ht="31">
      <c r="A414" s="436" t="s">
        <v>14</v>
      </c>
      <c r="B414" s="436" t="s">
        <v>14</v>
      </c>
      <c r="C414" s="436" t="s">
        <v>14</v>
      </c>
      <c r="D414" s="436" t="s">
        <v>14</v>
      </c>
      <c r="E414" s="436" t="s">
        <v>14</v>
      </c>
      <c r="F414" s="436" t="s">
        <v>391</v>
      </c>
      <c r="G414" s="437" t="s">
        <v>389</v>
      </c>
      <c r="H414" s="438" t="s">
        <v>912</v>
      </c>
    </row>
    <row r="415" spans="1:8" s="423" customFormat="1">
      <c r="A415" s="436" t="s">
        <v>14</v>
      </c>
      <c r="B415" s="436" t="s">
        <v>14</v>
      </c>
      <c r="C415" s="436" t="s">
        <v>14</v>
      </c>
      <c r="D415" s="436" t="s">
        <v>14</v>
      </c>
      <c r="E415" s="436" t="s">
        <v>328</v>
      </c>
      <c r="F415" s="436" t="s">
        <v>14</v>
      </c>
      <c r="G415" s="437" t="s">
        <v>329</v>
      </c>
      <c r="H415" s="438" t="s">
        <v>913</v>
      </c>
    </row>
    <row r="416" spans="1:8" s="423" customFormat="1">
      <c r="A416" s="436" t="s">
        <v>14</v>
      </c>
      <c r="B416" s="436" t="s">
        <v>14</v>
      </c>
      <c r="C416" s="436" t="s">
        <v>14</v>
      </c>
      <c r="D416" s="436" t="s">
        <v>14</v>
      </c>
      <c r="E416" s="436" t="s">
        <v>14</v>
      </c>
      <c r="F416" s="436" t="s">
        <v>393</v>
      </c>
      <c r="G416" s="437" t="s">
        <v>394</v>
      </c>
      <c r="H416" s="438" t="s">
        <v>914</v>
      </c>
    </row>
    <row r="417" spans="1:8" s="423" customFormat="1">
      <c r="A417" s="436" t="s">
        <v>14</v>
      </c>
      <c r="B417" s="436" t="s">
        <v>14</v>
      </c>
      <c r="C417" s="436" t="s">
        <v>14</v>
      </c>
      <c r="D417" s="436" t="s">
        <v>14</v>
      </c>
      <c r="E417" s="436" t="s">
        <v>14</v>
      </c>
      <c r="F417" s="436" t="s">
        <v>396</v>
      </c>
      <c r="G417" s="437" t="s">
        <v>397</v>
      </c>
      <c r="H417" s="438" t="s">
        <v>915</v>
      </c>
    </row>
    <row r="418" spans="1:8" s="423" customFormat="1">
      <c r="A418" s="436" t="s">
        <v>14</v>
      </c>
      <c r="B418" s="436" t="s">
        <v>14</v>
      </c>
      <c r="C418" s="436" t="s">
        <v>14</v>
      </c>
      <c r="D418" s="436" t="s">
        <v>14</v>
      </c>
      <c r="E418" s="436" t="s">
        <v>14</v>
      </c>
      <c r="F418" s="436" t="s">
        <v>402</v>
      </c>
      <c r="G418" s="437" t="s">
        <v>403</v>
      </c>
      <c r="H418" s="438" t="s">
        <v>916</v>
      </c>
    </row>
    <row r="419" spans="1:8" s="423" customFormat="1">
      <c r="A419" s="436" t="s">
        <v>14</v>
      </c>
      <c r="B419" s="436" t="s">
        <v>14</v>
      </c>
      <c r="C419" s="436" t="s">
        <v>14</v>
      </c>
      <c r="D419" s="436" t="s">
        <v>14</v>
      </c>
      <c r="E419" s="436" t="s">
        <v>14</v>
      </c>
      <c r="F419" s="436" t="s">
        <v>408</v>
      </c>
      <c r="G419" s="437" t="s">
        <v>409</v>
      </c>
      <c r="H419" s="438" t="s">
        <v>917</v>
      </c>
    </row>
    <row r="420" spans="1:8" s="423" customFormat="1" ht="31">
      <c r="A420" s="436" t="s">
        <v>14</v>
      </c>
      <c r="B420" s="436" t="s">
        <v>14</v>
      </c>
      <c r="C420" s="436" t="s">
        <v>14</v>
      </c>
      <c r="D420" s="436" t="s">
        <v>14</v>
      </c>
      <c r="E420" s="436" t="s">
        <v>14</v>
      </c>
      <c r="F420" s="436" t="s">
        <v>331</v>
      </c>
      <c r="G420" s="437" t="s">
        <v>332</v>
      </c>
      <c r="H420" s="438" t="s">
        <v>918</v>
      </c>
    </row>
    <row r="421" spans="1:8" s="423" customFormat="1">
      <c r="A421" s="436" t="s">
        <v>14</v>
      </c>
      <c r="B421" s="436" t="s">
        <v>14</v>
      </c>
      <c r="C421" s="436" t="s">
        <v>14</v>
      </c>
      <c r="D421" s="436" t="s">
        <v>14</v>
      </c>
      <c r="E421" s="436" t="s">
        <v>429</v>
      </c>
      <c r="F421" s="436" t="s">
        <v>14</v>
      </c>
      <c r="G421" s="437" t="s">
        <v>430</v>
      </c>
      <c r="H421" s="438" t="s">
        <v>919</v>
      </c>
    </row>
    <row r="422" spans="1:8" s="423" customFormat="1">
      <c r="A422" s="436" t="s">
        <v>14</v>
      </c>
      <c r="B422" s="436" t="s">
        <v>14</v>
      </c>
      <c r="C422" s="436" t="s">
        <v>14</v>
      </c>
      <c r="D422" s="436" t="s">
        <v>14</v>
      </c>
      <c r="E422" s="436" t="s">
        <v>14</v>
      </c>
      <c r="F422" s="436" t="s">
        <v>432</v>
      </c>
      <c r="G422" s="437" t="s">
        <v>109</v>
      </c>
      <c r="H422" s="438" t="s">
        <v>919</v>
      </c>
    </row>
    <row r="423" spans="1:8" s="423" customFormat="1">
      <c r="A423" s="436" t="s">
        <v>14</v>
      </c>
      <c r="B423" s="436" t="s">
        <v>14</v>
      </c>
      <c r="C423" s="436" t="s">
        <v>14</v>
      </c>
      <c r="D423" s="436" t="s">
        <v>14</v>
      </c>
      <c r="E423" s="436" t="s">
        <v>433</v>
      </c>
      <c r="F423" s="436" t="s">
        <v>14</v>
      </c>
      <c r="G423" s="437" t="s">
        <v>434</v>
      </c>
      <c r="H423" s="438" t="s">
        <v>920</v>
      </c>
    </row>
    <row r="424" spans="1:8" s="423" customFormat="1">
      <c r="A424" s="436" t="s">
        <v>14</v>
      </c>
      <c r="B424" s="436" t="s">
        <v>14</v>
      </c>
      <c r="C424" s="436" t="s">
        <v>14</v>
      </c>
      <c r="D424" s="436" t="s">
        <v>14</v>
      </c>
      <c r="E424" s="436" t="s">
        <v>14</v>
      </c>
      <c r="F424" s="436" t="s">
        <v>436</v>
      </c>
      <c r="G424" s="437" t="s">
        <v>437</v>
      </c>
      <c r="H424" s="438" t="s">
        <v>921</v>
      </c>
    </row>
    <row r="425" spans="1:8" s="423" customFormat="1">
      <c r="A425" s="436" t="s">
        <v>14</v>
      </c>
      <c r="B425" s="436" t="s">
        <v>14</v>
      </c>
      <c r="C425" s="436" t="s">
        <v>14</v>
      </c>
      <c r="D425" s="436" t="s">
        <v>14</v>
      </c>
      <c r="E425" s="436" t="s">
        <v>14</v>
      </c>
      <c r="F425" s="436" t="s">
        <v>439</v>
      </c>
      <c r="G425" s="437" t="s">
        <v>440</v>
      </c>
      <c r="H425" s="438" t="s">
        <v>922</v>
      </c>
    </row>
    <row r="426" spans="1:8" s="423" customFormat="1">
      <c r="A426" s="436" t="s">
        <v>14</v>
      </c>
      <c r="B426" s="436" t="s">
        <v>14</v>
      </c>
      <c r="C426" s="436" t="s">
        <v>14</v>
      </c>
      <c r="D426" s="436" t="s">
        <v>14</v>
      </c>
      <c r="E426" s="436" t="s">
        <v>14</v>
      </c>
      <c r="F426" s="436" t="s">
        <v>442</v>
      </c>
      <c r="G426" s="437" t="s">
        <v>443</v>
      </c>
      <c r="H426" s="438" t="s">
        <v>923</v>
      </c>
    </row>
    <row r="427" spans="1:8" s="423" customFormat="1">
      <c r="A427" s="436" t="s">
        <v>14</v>
      </c>
      <c r="B427" s="436" t="s">
        <v>14</v>
      </c>
      <c r="C427" s="436" t="s">
        <v>14</v>
      </c>
      <c r="D427" s="436" t="s">
        <v>14</v>
      </c>
      <c r="E427" s="436" t="s">
        <v>14</v>
      </c>
      <c r="F427" s="436" t="s">
        <v>445</v>
      </c>
      <c r="G427" s="437" t="s">
        <v>446</v>
      </c>
      <c r="H427" s="438" t="s">
        <v>924</v>
      </c>
    </row>
    <row r="428" spans="1:8" s="423" customFormat="1">
      <c r="A428" s="436" t="s">
        <v>14</v>
      </c>
      <c r="B428" s="436" t="s">
        <v>14</v>
      </c>
      <c r="C428" s="436" t="s">
        <v>14</v>
      </c>
      <c r="D428" s="436" t="s">
        <v>14</v>
      </c>
      <c r="E428" s="436" t="s">
        <v>453</v>
      </c>
      <c r="F428" s="436" t="s">
        <v>14</v>
      </c>
      <c r="G428" s="437" t="s">
        <v>454</v>
      </c>
      <c r="H428" s="438" t="s">
        <v>925</v>
      </c>
    </row>
    <row r="429" spans="1:8" s="423" customFormat="1">
      <c r="A429" s="436" t="s">
        <v>14</v>
      </c>
      <c r="B429" s="436" t="s">
        <v>14</v>
      </c>
      <c r="C429" s="436" t="s">
        <v>14</v>
      </c>
      <c r="D429" s="436" t="s">
        <v>14</v>
      </c>
      <c r="E429" s="436" t="s">
        <v>14</v>
      </c>
      <c r="F429" s="436" t="s">
        <v>456</v>
      </c>
      <c r="G429" s="437" t="s">
        <v>457</v>
      </c>
      <c r="H429" s="438" t="s">
        <v>926</v>
      </c>
    </row>
    <row r="430" spans="1:8" s="423" customFormat="1">
      <c r="A430" s="436" t="s">
        <v>14</v>
      </c>
      <c r="B430" s="436" t="s">
        <v>14</v>
      </c>
      <c r="C430" s="436" t="s">
        <v>14</v>
      </c>
      <c r="D430" s="436" t="s">
        <v>14</v>
      </c>
      <c r="E430" s="436" t="s">
        <v>14</v>
      </c>
      <c r="F430" s="436" t="s">
        <v>927</v>
      </c>
      <c r="G430" s="437" t="s">
        <v>928</v>
      </c>
      <c r="H430" s="438" t="s">
        <v>929</v>
      </c>
    </row>
    <row r="431" spans="1:8" s="423" customFormat="1">
      <c r="A431" s="436" t="s">
        <v>14</v>
      </c>
      <c r="B431" s="436" t="s">
        <v>14</v>
      </c>
      <c r="C431" s="436" t="s">
        <v>14</v>
      </c>
      <c r="D431" s="436" t="s">
        <v>14</v>
      </c>
      <c r="E431" s="436" t="s">
        <v>465</v>
      </c>
      <c r="F431" s="436" t="s">
        <v>14</v>
      </c>
      <c r="G431" s="437" t="s">
        <v>466</v>
      </c>
      <c r="H431" s="438" t="s">
        <v>930</v>
      </c>
    </row>
    <row r="432" spans="1:8" s="423" customFormat="1">
      <c r="A432" s="436" t="s">
        <v>14</v>
      </c>
      <c r="B432" s="436" t="s">
        <v>14</v>
      </c>
      <c r="C432" s="436" t="s">
        <v>14</v>
      </c>
      <c r="D432" s="436" t="s">
        <v>14</v>
      </c>
      <c r="E432" s="436" t="s">
        <v>14</v>
      </c>
      <c r="F432" s="436" t="s">
        <v>468</v>
      </c>
      <c r="G432" s="437" t="s">
        <v>469</v>
      </c>
      <c r="H432" s="438" t="s">
        <v>930</v>
      </c>
    </row>
    <row r="433" spans="1:8" s="423" customFormat="1">
      <c r="A433" s="436" t="s">
        <v>14</v>
      </c>
      <c r="B433" s="436" t="s">
        <v>14</v>
      </c>
      <c r="C433" s="436" t="s">
        <v>14</v>
      </c>
      <c r="D433" s="436" t="s">
        <v>14</v>
      </c>
      <c r="E433" s="436" t="s">
        <v>480</v>
      </c>
      <c r="F433" s="436" t="s">
        <v>14</v>
      </c>
      <c r="G433" s="437" t="s">
        <v>481</v>
      </c>
      <c r="H433" s="438" t="s">
        <v>931</v>
      </c>
    </row>
    <row r="434" spans="1:8" s="423" customFormat="1" ht="31">
      <c r="A434" s="436" t="s">
        <v>14</v>
      </c>
      <c r="B434" s="436" t="s">
        <v>14</v>
      </c>
      <c r="C434" s="436" t="s">
        <v>14</v>
      </c>
      <c r="D434" s="436" t="s">
        <v>14</v>
      </c>
      <c r="E434" s="436" t="s">
        <v>14</v>
      </c>
      <c r="F434" s="436" t="s">
        <v>617</v>
      </c>
      <c r="G434" s="437" t="s">
        <v>618</v>
      </c>
      <c r="H434" s="438" t="s">
        <v>931</v>
      </c>
    </row>
    <row r="435" spans="1:8" s="423" customFormat="1">
      <c r="A435" s="436" t="s">
        <v>14</v>
      </c>
      <c r="B435" s="436" t="s">
        <v>14</v>
      </c>
      <c r="C435" s="436" t="s">
        <v>14</v>
      </c>
      <c r="D435" s="436" t="s">
        <v>14</v>
      </c>
      <c r="E435" s="436" t="s">
        <v>495</v>
      </c>
      <c r="F435" s="436" t="s">
        <v>14</v>
      </c>
      <c r="G435" s="437" t="s">
        <v>496</v>
      </c>
      <c r="H435" s="438" t="s">
        <v>932</v>
      </c>
    </row>
    <row r="436" spans="1:8" s="423" customFormat="1">
      <c r="A436" s="436" t="s">
        <v>14</v>
      </c>
      <c r="B436" s="436" t="s">
        <v>14</v>
      </c>
      <c r="C436" s="436" t="s">
        <v>14</v>
      </c>
      <c r="D436" s="436" t="s">
        <v>14</v>
      </c>
      <c r="E436" s="436" t="s">
        <v>14</v>
      </c>
      <c r="F436" s="436" t="s">
        <v>498</v>
      </c>
      <c r="G436" s="437" t="s">
        <v>499</v>
      </c>
      <c r="H436" s="438" t="s">
        <v>933</v>
      </c>
    </row>
    <row r="437" spans="1:8" s="423" customFormat="1">
      <c r="A437" s="436" t="s">
        <v>14</v>
      </c>
      <c r="B437" s="436" t="s">
        <v>14</v>
      </c>
      <c r="C437" s="436" t="s">
        <v>14</v>
      </c>
      <c r="D437" s="436" t="s">
        <v>14</v>
      </c>
      <c r="E437" s="436" t="s">
        <v>14</v>
      </c>
      <c r="F437" s="436" t="s">
        <v>501</v>
      </c>
      <c r="G437" s="437" t="s">
        <v>502</v>
      </c>
      <c r="H437" s="438" t="s">
        <v>934</v>
      </c>
    </row>
    <row r="438" spans="1:8" s="423" customFormat="1" ht="31">
      <c r="A438" s="436" t="s">
        <v>14</v>
      </c>
      <c r="B438" s="436" t="s">
        <v>14</v>
      </c>
      <c r="C438" s="436" t="s">
        <v>14</v>
      </c>
      <c r="D438" s="436" t="s">
        <v>14</v>
      </c>
      <c r="E438" s="436" t="s">
        <v>364</v>
      </c>
      <c r="F438" s="436" t="s">
        <v>14</v>
      </c>
      <c r="G438" s="437" t="s">
        <v>365</v>
      </c>
      <c r="H438" s="438" t="s">
        <v>935</v>
      </c>
    </row>
    <row r="439" spans="1:8" s="423" customFormat="1">
      <c r="A439" s="436" t="s">
        <v>14</v>
      </c>
      <c r="B439" s="436" t="s">
        <v>14</v>
      </c>
      <c r="C439" s="436" t="s">
        <v>14</v>
      </c>
      <c r="D439" s="436" t="s">
        <v>14</v>
      </c>
      <c r="E439" s="436" t="s">
        <v>14</v>
      </c>
      <c r="F439" s="436" t="s">
        <v>936</v>
      </c>
      <c r="G439" s="437" t="s">
        <v>937</v>
      </c>
      <c r="H439" s="438" t="s">
        <v>938</v>
      </c>
    </row>
    <row r="440" spans="1:8" s="423" customFormat="1">
      <c r="A440" s="436" t="s">
        <v>14</v>
      </c>
      <c r="B440" s="436" t="s">
        <v>14</v>
      </c>
      <c r="C440" s="436" t="s">
        <v>14</v>
      </c>
      <c r="D440" s="436" t="s">
        <v>14</v>
      </c>
      <c r="E440" s="436" t="s">
        <v>14</v>
      </c>
      <c r="F440" s="436" t="s">
        <v>367</v>
      </c>
      <c r="G440" s="437" t="s">
        <v>368</v>
      </c>
      <c r="H440" s="438" t="s">
        <v>939</v>
      </c>
    </row>
    <row r="441" spans="1:8" s="423" customFormat="1">
      <c r="A441" s="436" t="s">
        <v>14</v>
      </c>
      <c r="B441" s="436" t="s">
        <v>14</v>
      </c>
      <c r="C441" s="436" t="s">
        <v>14</v>
      </c>
      <c r="D441" s="436" t="s">
        <v>14</v>
      </c>
      <c r="E441" s="436" t="s">
        <v>342</v>
      </c>
      <c r="F441" s="436" t="s">
        <v>14</v>
      </c>
      <c r="G441" s="437" t="s">
        <v>343</v>
      </c>
      <c r="H441" s="438" t="s">
        <v>940</v>
      </c>
    </row>
    <row r="442" spans="1:8" s="423" customFormat="1">
      <c r="A442" s="436" t="s">
        <v>14</v>
      </c>
      <c r="B442" s="436" t="s">
        <v>14</v>
      </c>
      <c r="C442" s="436" t="s">
        <v>14</v>
      </c>
      <c r="D442" s="436" t="s">
        <v>14</v>
      </c>
      <c r="E442" s="436" t="s">
        <v>14</v>
      </c>
      <c r="F442" s="436" t="s">
        <v>374</v>
      </c>
      <c r="G442" s="437" t="s">
        <v>375</v>
      </c>
      <c r="H442" s="438" t="s">
        <v>940</v>
      </c>
    </row>
    <row r="443" spans="1:8" s="423" customFormat="1">
      <c r="A443" s="436" t="s">
        <v>14</v>
      </c>
      <c r="B443" s="436" t="s">
        <v>14</v>
      </c>
      <c r="C443" s="436" t="s">
        <v>14</v>
      </c>
      <c r="D443" s="436" t="s">
        <v>14</v>
      </c>
      <c r="E443" s="436" t="s">
        <v>549</v>
      </c>
      <c r="F443" s="436" t="s">
        <v>14</v>
      </c>
      <c r="G443" s="437" t="s">
        <v>550</v>
      </c>
      <c r="H443" s="438" t="s">
        <v>941</v>
      </c>
    </row>
    <row r="444" spans="1:8" s="423" customFormat="1">
      <c r="A444" s="436" t="s">
        <v>14</v>
      </c>
      <c r="B444" s="436" t="s">
        <v>14</v>
      </c>
      <c r="C444" s="436" t="s">
        <v>14</v>
      </c>
      <c r="D444" s="436" t="s">
        <v>14</v>
      </c>
      <c r="E444" s="436" t="s">
        <v>14</v>
      </c>
      <c r="F444" s="436" t="s">
        <v>552</v>
      </c>
      <c r="G444" s="437" t="s">
        <v>553</v>
      </c>
      <c r="H444" s="438" t="s">
        <v>941</v>
      </c>
    </row>
    <row r="445" spans="1:8" s="423" customFormat="1">
      <c r="A445" s="436" t="s">
        <v>14</v>
      </c>
      <c r="B445" s="436" t="s">
        <v>14</v>
      </c>
      <c r="C445" s="436" t="s">
        <v>14</v>
      </c>
      <c r="D445" s="436" t="s">
        <v>14</v>
      </c>
      <c r="E445" s="436" t="s">
        <v>346</v>
      </c>
      <c r="F445" s="436" t="s">
        <v>14</v>
      </c>
      <c r="G445" s="437" t="s">
        <v>109</v>
      </c>
      <c r="H445" s="438" t="s">
        <v>942</v>
      </c>
    </row>
    <row r="446" spans="1:8" s="423" customFormat="1">
      <c r="A446" s="436" t="s">
        <v>14</v>
      </c>
      <c r="B446" s="436" t="s">
        <v>14</v>
      </c>
      <c r="C446" s="436" t="s">
        <v>14</v>
      </c>
      <c r="D446" s="436" t="s">
        <v>14</v>
      </c>
      <c r="E446" s="436" t="s">
        <v>14</v>
      </c>
      <c r="F446" s="436" t="s">
        <v>555</v>
      </c>
      <c r="G446" s="437" t="s">
        <v>556</v>
      </c>
      <c r="H446" s="438" t="s">
        <v>943</v>
      </c>
    </row>
    <row r="447" spans="1:8" s="423" customFormat="1">
      <c r="A447" s="436" t="s">
        <v>14</v>
      </c>
      <c r="B447" s="436" t="s">
        <v>14</v>
      </c>
      <c r="C447" s="436" t="s">
        <v>14</v>
      </c>
      <c r="D447" s="436" t="s">
        <v>14</v>
      </c>
      <c r="E447" s="436" t="s">
        <v>14</v>
      </c>
      <c r="F447" s="436" t="s">
        <v>561</v>
      </c>
      <c r="G447" s="437" t="s">
        <v>562</v>
      </c>
      <c r="H447" s="438" t="s">
        <v>944</v>
      </c>
    </row>
    <row r="448" spans="1:8" s="423" customFormat="1">
      <c r="A448" s="436" t="s">
        <v>14</v>
      </c>
      <c r="B448" s="436" t="s">
        <v>14</v>
      </c>
      <c r="C448" s="436" t="s">
        <v>14</v>
      </c>
      <c r="D448" s="436" t="s">
        <v>14</v>
      </c>
      <c r="E448" s="436" t="s">
        <v>14</v>
      </c>
      <c r="F448" s="436" t="s">
        <v>348</v>
      </c>
      <c r="G448" s="437" t="s">
        <v>349</v>
      </c>
      <c r="H448" s="438" t="s">
        <v>945</v>
      </c>
    </row>
    <row r="449" spans="1:8" s="423" customFormat="1" ht="46.5">
      <c r="A449" s="436" t="s">
        <v>14</v>
      </c>
      <c r="B449" s="436" t="s">
        <v>14</v>
      </c>
      <c r="C449" s="436" t="s">
        <v>14</v>
      </c>
      <c r="D449" s="436" t="s">
        <v>14</v>
      </c>
      <c r="E449" s="436" t="s">
        <v>946</v>
      </c>
      <c r="F449" s="436" t="s">
        <v>14</v>
      </c>
      <c r="G449" s="437" t="s">
        <v>947</v>
      </c>
      <c r="H449" s="438" t="s">
        <v>948</v>
      </c>
    </row>
    <row r="450" spans="1:8" s="423" customFormat="1" ht="62">
      <c r="A450" s="436" t="s">
        <v>14</v>
      </c>
      <c r="B450" s="436" t="s">
        <v>14</v>
      </c>
      <c r="C450" s="436" t="s">
        <v>14</v>
      </c>
      <c r="D450" s="436" t="s">
        <v>14</v>
      </c>
      <c r="E450" s="436" t="s">
        <v>14</v>
      </c>
      <c r="F450" s="436" t="s">
        <v>949</v>
      </c>
      <c r="G450" s="437" t="s">
        <v>950</v>
      </c>
      <c r="H450" s="438" t="s">
        <v>948</v>
      </c>
    </row>
    <row r="451" spans="1:8" s="423" customFormat="1">
      <c r="A451" s="436" t="s">
        <v>14</v>
      </c>
      <c r="B451" s="436" t="s">
        <v>14</v>
      </c>
      <c r="C451" s="436" t="s">
        <v>14</v>
      </c>
      <c r="D451" s="436" t="s">
        <v>14</v>
      </c>
      <c r="E451" s="436" t="s">
        <v>866</v>
      </c>
      <c r="F451" s="436" t="s">
        <v>14</v>
      </c>
      <c r="G451" s="437" t="s">
        <v>867</v>
      </c>
      <c r="H451" s="438" t="s">
        <v>951</v>
      </c>
    </row>
    <row r="452" spans="1:8" s="423" customFormat="1" ht="31">
      <c r="A452" s="436" t="s">
        <v>14</v>
      </c>
      <c r="B452" s="436" t="s">
        <v>14</v>
      </c>
      <c r="C452" s="436" t="s">
        <v>14</v>
      </c>
      <c r="D452" s="436" t="s">
        <v>14</v>
      </c>
      <c r="E452" s="436" t="s">
        <v>14</v>
      </c>
      <c r="F452" s="436" t="s">
        <v>869</v>
      </c>
      <c r="G452" s="437" t="s">
        <v>870</v>
      </c>
      <c r="H452" s="438" t="s">
        <v>951</v>
      </c>
    </row>
    <row r="453" spans="1:8" s="423" customFormat="1">
      <c r="A453" s="436" t="s">
        <v>14</v>
      </c>
      <c r="B453" s="436" t="s">
        <v>14</v>
      </c>
      <c r="C453" s="436" t="s">
        <v>14</v>
      </c>
      <c r="D453" s="436" t="s">
        <v>14</v>
      </c>
      <c r="E453" s="436" t="s">
        <v>875</v>
      </c>
      <c r="F453" s="436" t="s">
        <v>14</v>
      </c>
      <c r="G453" s="437" t="s">
        <v>362</v>
      </c>
      <c r="H453" s="438" t="s">
        <v>952</v>
      </c>
    </row>
    <row r="454" spans="1:8" s="423" customFormat="1">
      <c r="A454" s="436" t="s">
        <v>14</v>
      </c>
      <c r="B454" s="436" t="s">
        <v>14</v>
      </c>
      <c r="C454" s="436" t="s">
        <v>14</v>
      </c>
      <c r="D454" s="436" t="s">
        <v>14</v>
      </c>
      <c r="E454" s="436" t="s">
        <v>14</v>
      </c>
      <c r="F454" s="436" t="s">
        <v>880</v>
      </c>
      <c r="G454" s="437" t="s">
        <v>881</v>
      </c>
      <c r="H454" s="438" t="s">
        <v>953</v>
      </c>
    </row>
    <row r="455" spans="1:8" s="423" customFormat="1">
      <c r="A455" s="436" t="s">
        <v>14</v>
      </c>
      <c r="B455" s="436" t="s">
        <v>14</v>
      </c>
      <c r="C455" s="436" t="s">
        <v>14</v>
      </c>
      <c r="D455" s="436" t="s">
        <v>14</v>
      </c>
      <c r="E455" s="436" t="s">
        <v>14</v>
      </c>
      <c r="F455" s="436" t="s">
        <v>883</v>
      </c>
      <c r="G455" s="437" t="s">
        <v>109</v>
      </c>
      <c r="H455" s="438" t="s">
        <v>954</v>
      </c>
    </row>
    <row r="456" spans="1:8" s="423" customFormat="1" ht="31">
      <c r="A456" s="436" t="s">
        <v>14</v>
      </c>
      <c r="B456" s="436" t="s">
        <v>14</v>
      </c>
      <c r="C456" s="436" t="s">
        <v>955</v>
      </c>
      <c r="D456" s="436" t="s">
        <v>14</v>
      </c>
      <c r="E456" s="436" t="s">
        <v>14</v>
      </c>
      <c r="F456" s="436" t="s">
        <v>14</v>
      </c>
      <c r="G456" s="437" t="s">
        <v>956</v>
      </c>
      <c r="H456" s="438" t="s">
        <v>957</v>
      </c>
    </row>
    <row r="457" spans="1:8" s="423" customFormat="1">
      <c r="A457" s="436" t="s">
        <v>14</v>
      </c>
      <c r="B457" s="436" t="s">
        <v>14</v>
      </c>
      <c r="C457" s="436" t="s">
        <v>14</v>
      </c>
      <c r="D457" s="436" t="s">
        <v>958</v>
      </c>
      <c r="E457" s="436" t="s">
        <v>14</v>
      </c>
      <c r="F457" s="436" t="s">
        <v>14</v>
      </c>
      <c r="G457" s="437" t="s">
        <v>959</v>
      </c>
      <c r="H457" s="438" t="s">
        <v>960</v>
      </c>
    </row>
    <row r="458" spans="1:8" s="423" customFormat="1">
      <c r="A458" s="436" t="s">
        <v>14</v>
      </c>
      <c r="B458" s="436" t="s">
        <v>14</v>
      </c>
      <c r="C458" s="436" t="s">
        <v>14</v>
      </c>
      <c r="D458" s="436" t="s">
        <v>14</v>
      </c>
      <c r="E458" s="436" t="s">
        <v>383</v>
      </c>
      <c r="F458" s="436" t="s">
        <v>14</v>
      </c>
      <c r="G458" s="437" t="s">
        <v>384</v>
      </c>
      <c r="H458" s="438" t="s">
        <v>961</v>
      </c>
    </row>
    <row r="459" spans="1:8" s="423" customFormat="1">
      <c r="A459" s="436" t="s">
        <v>14</v>
      </c>
      <c r="B459" s="436" t="s">
        <v>14</v>
      </c>
      <c r="C459" s="436" t="s">
        <v>14</v>
      </c>
      <c r="D459" s="436" t="s">
        <v>14</v>
      </c>
      <c r="E459" s="436" t="s">
        <v>14</v>
      </c>
      <c r="F459" s="436" t="s">
        <v>386</v>
      </c>
      <c r="G459" s="437" t="s">
        <v>387</v>
      </c>
      <c r="H459" s="438" t="s">
        <v>961</v>
      </c>
    </row>
    <row r="460" spans="1:8" s="423" customFormat="1" ht="31">
      <c r="A460" s="436" t="s">
        <v>14</v>
      </c>
      <c r="B460" s="436" t="s">
        <v>14</v>
      </c>
      <c r="C460" s="436" t="s">
        <v>14</v>
      </c>
      <c r="D460" s="436" t="s">
        <v>14</v>
      </c>
      <c r="E460" s="436" t="s">
        <v>388</v>
      </c>
      <c r="F460" s="436" t="s">
        <v>14</v>
      </c>
      <c r="G460" s="437" t="s">
        <v>389</v>
      </c>
      <c r="H460" s="438" t="s">
        <v>962</v>
      </c>
    </row>
    <row r="461" spans="1:8" s="423" customFormat="1" ht="31">
      <c r="A461" s="436" t="s">
        <v>14</v>
      </c>
      <c r="B461" s="436" t="s">
        <v>14</v>
      </c>
      <c r="C461" s="436" t="s">
        <v>14</v>
      </c>
      <c r="D461" s="436" t="s">
        <v>14</v>
      </c>
      <c r="E461" s="436" t="s">
        <v>14</v>
      </c>
      <c r="F461" s="436" t="s">
        <v>391</v>
      </c>
      <c r="G461" s="437" t="s">
        <v>389</v>
      </c>
      <c r="H461" s="438" t="s">
        <v>962</v>
      </c>
    </row>
    <row r="462" spans="1:8" s="423" customFormat="1">
      <c r="A462" s="436" t="s">
        <v>14</v>
      </c>
      <c r="B462" s="436" t="s">
        <v>14</v>
      </c>
      <c r="C462" s="436" t="s">
        <v>14</v>
      </c>
      <c r="D462" s="436" t="s">
        <v>14</v>
      </c>
      <c r="E462" s="436" t="s">
        <v>328</v>
      </c>
      <c r="F462" s="436" t="s">
        <v>14</v>
      </c>
      <c r="G462" s="437" t="s">
        <v>329</v>
      </c>
      <c r="H462" s="438" t="s">
        <v>963</v>
      </c>
    </row>
    <row r="463" spans="1:8" s="423" customFormat="1">
      <c r="A463" s="436" t="s">
        <v>14</v>
      </c>
      <c r="B463" s="436" t="s">
        <v>14</v>
      </c>
      <c r="C463" s="436" t="s">
        <v>14</v>
      </c>
      <c r="D463" s="436" t="s">
        <v>14</v>
      </c>
      <c r="E463" s="436" t="s">
        <v>14</v>
      </c>
      <c r="F463" s="436" t="s">
        <v>393</v>
      </c>
      <c r="G463" s="437" t="s">
        <v>394</v>
      </c>
      <c r="H463" s="438" t="s">
        <v>964</v>
      </c>
    </row>
    <row r="464" spans="1:8" s="423" customFormat="1">
      <c r="A464" s="436" t="s">
        <v>14</v>
      </c>
      <c r="B464" s="436" t="s">
        <v>14</v>
      </c>
      <c r="C464" s="436" t="s">
        <v>14</v>
      </c>
      <c r="D464" s="436" t="s">
        <v>14</v>
      </c>
      <c r="E464" s="436" t="s">
        <v>14</v>
      </c>
      <c r="F464" s="436" t="s">
        <v>396</v>
      </c>
      <c r="G464" s="437" t="s">
        <v>397</v>
      </c>
      <c r="H464" s="438" t="s">
        <v>965</v>
      </c>
    </row>
    <row r="465" spans="1:8" s="423" customFormat="1">
      <c r="A465" s="436" t="s">
        <v>14</v>
      </c>
      <c r="B465" s="436" t="s">
        <v>14</v>
      </c>
      <c r="C465" s="436" t="s">
        <v>14</v>
      </c>
      <c r="D465" s="436" t="s">
        <v>14</v>
      </c>
      <c r="E465" s="436" t="s">
        <v>14</v>
      </c>
      <c r="F465" s="436" t="s">
        <v>402</v>
      </c>
      <c r="G465" s="437" t="s">
        <v>403</v>
      </c>
      <c r="H465" s="438" t="s">
        <v>966</v>
      </c>
    </row>
    <row r="466" spans="1:8" s="423" customFormat="1">
      <c r="A466" s="436" t="s">
        <v>14</v>
      </c>
      <c r="B466" s="436" t="s">
        <v>14</v>
      </c>
      <c r="C466" s="436" t="s">
        <v>14</v>
      </c>
      <c r="D466" s="436" t="s">
        <v>14</v>
      </c>
      <c r="E466" s="436" t="s">
        <v>14</v>
      </c>
      <c r="F466" s="436" t="s">
        <v>578</v>
      </c>
      <c r="G466" s="437" t="s">
        <v>579</v>
      </c>
      <c r="H466" s="438" t="s">
        <v>410</v>
      </c>
    </row>
    <row r="467" spans="1:8" s="423" customFormat="1" ht="31">
      <c r="A467" s="436" t="s">
        <v>14</v>
      </c>
      <c r="B467" s="436" t="s">
        <v>14</v>
      </c>
      <c r="C467" s="436" t="s">
        <v>14</v>
      </c>
      <c r="D467" s="436" t="s">
        <v>14</v>
      </c>
      <c r="E467" s="436" t="s">
        <v>14</v>
      </c>
      <c r="F467" s="436" t="s">
        <v>967</v>
      </c>
      <c r="G467" s="437" t="s">
        <v>968</v>
      </c>
      <c r="H467" s="438" t="s">
        <v>969</v>
      </c>
    </row>
    <row r="468" spans="1:8" s="423" customFormat="1">
      <c r="A468" s="436" t="s">
        <v>14</v>
      </c>
      <c r="B468" s="436" t="s">
        <v>14</v>
      </c>
      <c r="C468" s="436" t="s">
        <v>14</v>
      </c>
      <c r="D468" s="436" t="s">
        <v>14</v>
      </c>
      <c r="E468" s="436" t="s">
        <v>14</v>
      </c>
      <c r="F468" s="436" t="s">
        <v>405</v>
      </c>
      <c r="G468" s="437" t="s">
        <v>406</v>
      </c>
      <c r="H468" s="438" t="s">
        <v>970</v>
      </c>
    </row>
    <row r="469" spans="1:8" s="423" customFormat="1">
      <c r="A469" s="436" t="s">
        <v>14</v>
      </c>
      <c r="B469" s="436" t="s">
        <v>14</v>
      </c>
      <c r="C469" s="436" t="s">
        <v>14</v>
      </c>
      <c r="D469" s="436" t="s">
        <v>14</v>
      </c>
      <c r="E469" s="436" t="s">
        <v>14</v>
      </c>
      <c r="F469" s="436" t="s">
        <v>408</v>
      </c>
      <c r="G469" s="437" t="s">
        <v>409</v>
      </c>
      <c r="H469" s="438" t="s">
        <v>971</v>
      </c>
    </row>
    <row r="470" spans="1:8" s="423" customFormat="1" ht="31">
      <c r="A470" s="436" t="s">
        <v>14</v>
      </c>
      <c r="B470" s="436" t="s">
        <v>14</v>
      </c>
      <c r="C470" s="436" t="s">
        <v>14</v>
      </c>
      <c r="D470" s="436" t="s">
        <v>14</v>
      </c>
      <c r="E470" s="436" t="s">
        <v>14</v>
      </c>
      <c r="F470" s="436" t="s">
        <v>331</v>
      </c>
      <c r="G470" s="437" t="s">
        <v>332</v>
      </c>
      <c r="H470" s="438" t="s">
        <v>972</v>
      </c>
    </row>
    <row r="471" spans="1:8" s="423" customFormat="1" ht="31">
      <c r="A471" s="436" t="s">
        <v>14</v>
      </c>
      <c r="B471" s="436" t="s">
        <v>14</v>
      </c>
      <c r="C471" s="436" t="s">
        <v>14</v>
      </c>
      <c r="D471" s="436" t="s">
        <v>14</v>
      </c>
      <c r="E471" s="436" t="s">
        <v>14</v>
      </c>
      <c r="F471" s="436" t="s">
        <v>760</v>
      </c>
      <c r="G471" s="437" t="s">
        <v>761</v>
      </c>
      <c r="H471" s="438" t="s">
        <v>973</v>
      </c>
    </row>
    <row r="472" spans="1:8" s="423" customFormat="1">
      <c r="A472" s="436" t="s">
        <v>14</v>
      </c>
      <c r="B472" s="436" t="s">
        <v>14</v>
      </c>
      <c r="C472" s="436" t="s">
        <v>14</v>
      </c>
      <c r="D472" s="436" t="s">
        <v>14</v>
      </c>
      <c r="E472" s="436" t="s">
        <v>14</v>
      </c>
      <c r="F472" s="436" t="s">
        <v>763</v>
      </c>
      <c r="G472" s="437" t="s">
        <v>764</v>
      </c>
      <c r="H472" s="438" t="s">
        <v>974</v>
      </c>
    </row>
    <row r="473" spans="1:8" s="423" customFormat="1">
      <c r="A473" s="436" t="s">
        <v>14</v>
      </c>
      <c r="B473" s="436" t="s">
        <v>14</v>
      </c>
      <c r="C473" s="436" t="s">
        <v>14</v>
      </c>
      <c r="D473" s="436" t="s">
        <v>14</v>
      </c>
      <c r="E473" s="436" t="s">
        <v>14</v>
      </c>
      <c r="F473" s="436" t="s">
        <v>412</v>
      </c>
      <c r="G473" s="437" t="s">
        <v>413</v>
      </c>
      <c r="H473" s="438" t="s">
        <v>975</v>
      </c>
    </row>
    <row r="474" spans="1:8" s="423" customFormat="1" ht="31">
      <c r="A474" s="436" t="s">
        <v>14</v>
      </c>
      <c r="B474" s="436" t="s">
        <v>14</v>
      </c>
      <c r="C474" s="436" t="s">
        <v>14</v>
      </c>
      <c r="D474" s="436" t="s">
        <v>14</v>
      </c>
      <c r="E474" s="436" t="s">
        <v>415</v>
      </c>
      <c r="F474" s="436" t="s">
        <v>14</v>
      </c>
      <c r="G474" s="437" t="s">
        <v>416</v>
      </c>
      <c r="H474" s="438" t="s">
        <v>976</v>
      </c>
    </row>
    <row r="475" spans="1:8" s="423" customFormat="1">
      <c r="A475" s="436" t="s">
        <v>14</v>
      </c>
      <c r="B475" s="436" t="s">
        <v>14</v>
      </c>
      <c r="C475" s="436" t="s">
        <v>14</v>
      </c>
      <c r="D475" s="436" t="s">
        <v>14</v>
      </c>
      <c r="E475" s="436" t="s">
        <v>14</v>
      </c>
      <c r="F475" s="436" t="s">
        <v>421</v>
      </c>
      <c r="G475" s="437" t="s">
        <v>422</v>
      </c>
      <c r="H475" s="438" t="s">
        <v>976</v>
      </c>
    </row>
    <row r="476" spans="1:8" s="423" customFormat="1">
      <c r="A476" s="436" t="s">
        <v>14</v>
      </c>
      <c r="B476" s="436" t="s">
        <v>14</v>
      </c>
      <c r="C476" s="436" t="s">
        <v>14</v>
      </c>
      <c r="D476" s="436" t="s">
        <v>14</v>
      </c>
      <c r="E476" s="436" t="s">
        <v>424</v>
      </c>
      <c r="F476" s="436" t="s">
        <v>14</v>
      </c>
      <c r="G476" s="437" t="s">
        <v>425</v>
      </c>
      <c r="H476" s="438" t="s">
        <v>977</v>
      </c>
    </row>
    <row r="477" spans="1:8" s="423" customFormat="1">
      <c r="A477" s="436" t="s">
        <v>14</v>
      </c>
      <c r="B477" s="436" t="s">
        <v>14</v>
      </c>
      <c r="C477" s="436" t="s">
        <v>14</v>
      </c>
      <c r="D477" s="436" t="s">
        <v>14</v>
      </c>
      <c r="E477" s="436" t="s">
        <v>14</v>
      </c>
      <c r="F477" s="436" t="s">
        <v>427</v>
      </c>
      <c r="G477" s="437" t="s">
        <v>428</v>
      </c>
      <c r="H477" s="438" t="s">
        <v>978</v>
      </c>
    </row>
    <row r="478" spans="1:8" s="423" customFormat="1">
      <c r="A478" s="436" t="s">
        <v>14</v>
      </c>
      <c r="B478" s="436" t="s">
        <v>14</v>
      </c>
      <c r="C478" s="436" t="s">
        <v>14</v>
      </c>
      <c r="D478" s="436" t="s">
        <v>14</v>
      </c>
      <c r="E478" s="436" t="s">
        <v>14</v>
      </c>
      <c r="F478" s="436" t="s">
        <v>596</v>
      </c>
      <c r="G478" s="437" t="s">
        <v>597</v>
      </c>
      <c r="H478" s="438" t="s">
        <v>979</v>
      </c>
    </row>
    <row r="479" spans="1:8" s="423" customFormat="1">
      <c r="A479" s="436" t="s">
        <v>14</v>
      </c>
      <c r="B479" s="436" t="s">
        <v>14</v>
      </c>
      <c r="C479" s="436" t="s">
        <v>14</v>
      </c>
      <c r="D479" s="436" t="s">
        <v>14</v>
      </c>
      <c r="E479" s="436" t="s">
        <v>429</v>
      </c>
      <c r="F479" s="436" t="s">
        <v>14</v>
      </c>
      <c r="G479" s="437" t="s">
        <v>430</v>
      </c>
      <c r="H479" s="438" t="s">
        <v>980</v>
      </c>
    </row>
    <row r="480" spans="1:8" s="423" customFormat="1">
      <c r="A480" s="436" t="s">
        <v>14</v>
      </c>
      <c r="B480" s="436" t="s">
        <v>14</v>
      </c>
      <c r="C480" s="436" t="s">
        <v>14</v>
      </c>
      <c r="D480" s="436" t="s">
        <v>14</v>
      </c>
      <c r="E480" s="436" t="s">
        <v>14</v>
      </c>
      <c r="F480" s="436" t="s">
        <v>432</v>
      </c>
      <c r="G480" s="437" t="s">
        <v>109</v>
      </c>
      <c r="H480" s="438" t="s">
        <v>980</v>
      </c>
    </row>
    <row r="481" spans="1:8" s="423" customFormat="1">
      <c r="A481" s="436" t="s">
        <v>14</v>
      </c>
      <c r="B481" s="436" t="s">
        <v>14</v>
      </c>
      <c r="C481" s="436" t="s">
        <v>14</v>
      </c>
      <c r="D481" s="436" t="s">
        <v>14</v>
      </c>
      <c r="E481" s="436" t="s">
        <v>433</v>
      </c>
      <c r="F481" s="436" t="s">
        <v>14</v>
      </c>
      <c r="G481" s="437" t="s">
        <v>434</v>
      </c>
      <c r="H481" s="438" t="s">
        <v>981</v>
      </c>
    </row>
    <row r="482" spans="1:8" s="423" customFormat="1">
      <c r="A482" s="436" t="s">
        <v>14</v>
      </c>
      <c r="B482" s="436" t="s">
        <v>14</v>
      </c>
      <c r="C482" s="436" t="s">
        <v>14</v>
      </c>
      <c r="D482" s="436" t="s">
        <v>14</v>
      </c>
      <c r="E482" s="436" t="s">
        <v>14</v>
      </c>
      <c r="F482" s="436" t="s">
        <v>436</v>
      </c>
      <c r="G482" s="437" t="s">
        <v>437</v>
      </c>
      <c r="H482" s="438" t="s">
        <v>982</v>
      </c>
    </row>
    <row r="483" spans="1:8" s="423" customFormat="1">
      <c r="A483" s="436" t="s">
        <v>14</v>
      </c>
      <c r="B483" s="436" t="s">
        <v>14</v>
      </c>
      <c r="C483" s="436" t="s">
        <v>14</v>
      </c>
      <c r="D483" s="436" t="s">
        <v>14</v>
      </c>
      <c r="E483" s="436" t="s">
        <v>14</v>
      </c>
      <c r="F483" s="436" t="s">
        <v>439</v>
      </c>
      <c r="G483" s="437" t="s">
        <v>440</v>
      </c>
      <c r="H483" s="438" t="s">
        <v>983</v>
      </c>
    </row>
    <row r="484" spans="1:8" s="423" customFormat="1">
      <c r="A484" s="436" t="s">
        <v>14</v>
      </c>
      <c r="B484" s="436" t="s">
        <v>14</v>
      </c>
      <c r="C484" s="436" t="s">
        <v>14</v>
      </c>
      <c r="D484" s="436" t="s">
        <v>14</v>
      </c>
      <c r="E484" s="436" t="s">
        <v>14</v>
      </c>
      <c r="F484" s="436" t="s">
        <v>442</v>
      </c>
      <c r="G484" s="437" t="s">
        <v>443</v>
      </c>
      <c r="H484" s="438" t="s">
        <v>984</v>
      </c>
    </row>
    <row r="485" spans="1:8" s="423" customFormat="1">
      <c r="A485" s="436" t="s">
        <v>14</v>
      </c>
      <c r="B485" s="436" t="s">
        <v>14</v>
      </c>
      <c r="C485" s="436" t="s">
        <v>14</v>
      </c>
      <c r="D485" s="436" t="s">
        <v>14</v>
      </c>
      <c r="E485" s="436" t="s">
        <v>14</v>
      </c>
      <c r="F485" s="436" t="s">
        <v>445</v>
      </c>
      <c r="G485" s="437" t="s">
        <v>446</v>
      </c>
      <c r="H485" s="438" t="s">
        <v>985</v>
      </c>
    </row>
    <row r="486" spans="1:8" s="423" customFormat="1" ht="31">
      <c r="A486" s="436" t="s">
        <v>14</v>
      </c>
      <c r="B486" s="436" t="s">
        <v>14</v>
      </c>
      <c r="C486" s="436" t="s">
        <v>14</v>
      </c>
      <c r="D486" s="436" t="s">
        <v>14</v>
      </c>
      <c r="E486" s="436" t="s">
        <v>337</v>
      </c>
      <c r="F486" s="436" t="s">
        <v>14</v>
      </c>
      <c r="G486" s="437" t="s">
        <v>338</v>
      </c>
      <c r="H486" s="438" t="s">
        <v>986</v>
      </c>
    </row>
    <row r="487" spans="1:8" s="423" customFormat="1">
      <c r="A487" s="436" t="s">
        <v>14</v>
      </c>
      <c r="B487" s="436" t="s">
        <v>14</v>
      </c>
      <c r="C487" s="436" t="s">
        <v>14</v>
      </c>
      <c r="D487" s="436" t="s">
        <v>14</v>
      </c>
      <c r="E487" s="436" t="s">
        <v>14</v>
      </c>
      <c r="F487" s="436" t="s">
        <v>340</v>
      </c>
      <c r="G487" s="437" t="s">
        <v>341</v>
      </c>
      <c r="H487" s="438" t="s">
        <v>986</v>
      </c>
    </row>
    <row r="488" spans="1:8" s="423" customFormat="1">
      <c r="A488" s="436" t="s">
        <v>14</v>
      </c>
      <c r="B488" s="436" t="s">
        <v>14</v>
      </c>
      <c r="C488" s="436" t="s">
        <v>14</v>
      </c>
      <c r="D488" s="436" t="s">
        <v>14</v>
      </c>
      <c r="E488" s="436" t="s">
        <v>453</v>
      </c>
      <c r="F488" s="436" t="s">
        <v>14</v>
      </c>
      <c r="G488" s="437" t="s">
        <v>454</v>
      </c>
      <c r="H488" s="438" t="s">
        <v>987</v>
      </c>
    </row>
    <row r="489" spans="1:8" s="423" customFormat="1">
      <c r="A489" s="436" t="s">
        <v>14</v>
      </c>
      <c r="B489" s="436" t="s">
        <v>14</v>
      </c>
      <c r="C489" s="436" t="s">
        <v>14</v>
      </c>
      <c r="D489" s="436" t="s">
        <v>14</v>
      </c>
      <c r="E489" s="436" t="s">
        <v>14</v>
      </c>
      <c r="F489" s="436" t="s">
        <v>456</v>
      </c>
      <c r="G489" s="437" t="s">
        <v>457</v>
      </c>
      <c r="H489" s="438" t="s">
        <v>988</v>
      </c>
    </row>
    <row r="490" spans="1:8" s="423" customFormat="1">
      <c r="A490" s="436" t="s">
        <v>14</v>
      </c>
      <c r="B490" s="436" t="s">
        <v>14</v>
      </c>
      <c r="C490" s="436" t="s">
        <v>14</v>
      </c>
      <c r="D490" s="436" t="s">
        <v>14</v>
      </c>
      <c r="E490" s="436" t="s">
        <v>14</v>
      </c>
      <c r="F490" s="436" t="s">
        <v>459</v>
      </c>
      <c r="G490" s="437" t="s">
        <v>460</v>
      </c>
      <c r="H490" s="438" t="s">
        <v>989</v>
      </c>
    </row>
    <row r="491" spans="1:8" s="423" customFormat="1">
      <c r="A491" s="436" t="s">
        <v>14</v>
      </c>
      <c r="B491" s="436" t="s">
        <v>14</v>
      </c>
      <c r="C491" s="436" t="s">
        <v>14</v>
      </c>
      <c r="D491" s="436" t="s">
        <v>14</v>
      </c>
      <c r="E491" s="436" t="s">
        <v>14</v>
      </c>
      <c r="F491" s="436" t="s">
        <v>927</v>
      </c>
      <c r="G491" s="437" t="s">
        <v>928</v>
      </c>
      <c r="H491" s="438" t="s">
        <v>990</v>
      </c>
    </row>
    <row r="492" spans="1:8" s="423" customFormat="1">
      <c r="A492" s="436" t="s">
        <v>14</v>
      </c>
      <c r="B492" s="436" t="s">
        <v>14</v>
      </c>
      <c r="C492" s="436" t="s">
        <v>14</v>
      </c>
      <c r="D492" s="436" t="s">
        <v>14</v>
      </c>
      <c r="E492" s="436" t="s">
        <v>465</v>
      </c>
      <c r="F492" s="436" t="s">
        <v>14</v>
      </c>
      <c r="G492" s="437" t="s">
        <v>466</v>
      </c>
      <c r="H492" s="438" t="s">
        <v>991</v>
      </c>
    </row>
    <row r="493" spans="1:8" s="423" customFormat="1">
      <c r="A493" s="436" t="s">
        <v>14</v>
      </c>
      <c r="B493" s="436" t="s">
        <v>14</v>
      </c>
      <c r="C493" s="436" t="s">
        <v>14</v>
      </c>
      <c r="D493" s="436" t="s">
        <v>14</v>
      </c>
      <c r="E493" s="436" t="s">
        <v>14</v>
      </c>
      <c r="F493" s="436" t="s">
        <v>468</v>
      </c>
      <c r="G493" s="437" t="s">
        <v>469</v>
      </c>
      <c r="H493" s="438" t="s">
        <v>992</v>
      </c>
    </row>
    <row r="494" spans="1:8" s="423" customFormat="1">
      <c r="A494" s="436" t="s">
        <v>14</v>
      </c>
      <c r="B494" s="436" t="s">
        <v>14</v>
      </c>
      <c r="C494" s="436" t="s">
        <v>14</v>
      </c>
      <c r="D494" s="436" t="s">
        <v>14</v>
      </c>
      <c r="E494" s="436" t="s">
        <v>14</v>
      </c>
      <c r="F494" s="436" t="s">
        <v>471</v>
      </c>
      <c r="G494" s="437" t="s">
        <v>472</v>
      </c>
      <c r="H494" s="438" t="s">
        <v>993</v>
      </c>
    </row>
    <row r="495" spans="1:8" s="423" customFormat="1">
      <c r="A495" s="436" t="s">
        <v>14</v>
      </c>
      <c r="B495" s="436" t="s">
        <v>14</v>
      </c>
      <c r="C495" s="436" t="s">
        <v>14</v>
      </c>
      <c r="D495" s="436" t="s">
        <v>14</v>
      </c>
      <c r="E495" s="436" t="s">
        <v>14</v>
      </c>
      <c r="F495" s="436" t="s">
        <v>477</v>
      </c>
      <c r="G495" s="437" t="s">
        <v>478</v>
      </c>
      <c r="H495" s="438" t="s">
        <v>994</v>
      </c>
    </row>
    <row r="496" spans="1:8" s="423" customFormat="1">
      <c r="A496" s="436" t="s">
        <v>14</v>
      </c>
      <c r="B496" s="436" t="s">
        <v>14</v>
      </c>
      <c r="C496" s="436" t="s">
        <v>14</v>
      </c>
      <c r="D496" s="436" t="s">
        <v>14</v>
      </c>
      <c r="E496" s="436" t="s">
        <v>480</v>
      </c>
      <c r="F496" s="436" t="s">
        <v>14</v>
      </c>
      <c r="G496" s="437" t="s">
        <v>481</v>
      </c>
      <c r="H496" s="438" t="s">
        <v>995</v>
      </c>
    </row>
    <row r="497" spans="1:8" s="423" customFormat="1" ht="31">
      <c r="A497" s="436" t="s">
        <v>14</v>
      </c>
      <c r="B497" s="436" t="s">
        <v>14</v>
      </c>
      <c r="C497" s="436" t="s">
        <v>14</v>
      </c>
      <c r="D497" s="436" t="s">
        <v>14</v>
      </c>
      <c r="E497" s="436" t="s">
        <v>14</v>
      </c>
      <c r="F497" s="436" t="s">
        <v>617</v>
      </c>
      <c r="G497" s="437" t="s">
        <v>618</v>
      </c>
      <c r="H497" s="438" t="s">
        <v>996</v>
      </c>
    </row>
    <row r="498" spans="1:8" s="423" customFormat="1">
      <c r="A498" s="436" t="s">
        <v>14</v>
      </c>
      <c r="B498" s="436" t="s">
        <v>14</v>
      </c>
      <c r="C498" s="436" t="s">
        <v>14</v>
      </c>
      <c r="D498" s="436" t="s">
        <v>14</v>
      </c>
      <c r="E498" s="436" t="s">
        <v>14</v>
      </c>
      <c r="F498" s="436" t="s">
        <v>997</v>
      </c>
      <c r="G498" s="437" t="s">
        <v>998</v>
      </c>
      <c r="H498" s="438" t="s">
        <v>999</v>
      </c>
    </row>
    <row r="499" spans="1:8" s="423" customFormat="1" ht="46.5">
      <c r="A499" s="436" t="s">
        <v>14</v>
      </c>
      <c r="B499" s="436" t="s">
        <v>14</v>
      </c>
      <c r="C499" s="436" t="s">
        <v>14</v>
      </c>
      <c r="D499" s="436" t="s">
        <v>14</v>
      </c>
      <c r="E499" s="436" t="s">
        <v>14</v>
      </c>
      <c r="F499" s="436" t="s">
        <v>483</v>
      </c>
      <c r="G499" s="437" t="s">
        <v>484</v>
      </c>
      <c r="H499" s="438" t="s">
        <v>1000</v>
      </c>
    </row>
    <row r="500" spans="1:8" s="423" customFormat="1">
      <c r="A500" s="436" t="s">
        <v>14</v>
      </c>
      <c r="B500" s="436" t="s">
        <v>14</v>
      </c>
      <c r="C500" s="436" t="s">
        <v>14</v>
      </c>
      <c r="D500" s="436" t="s">
        <v>14</v>
      </c>
      <c r="E500" s="436" t="s">
        <v>14</v>
      </c>
      <c r="F500" s="436" t="s">
        <v>830</v>
      </c>
      <c r="G500" s="437" t="s">
        <v>831</v>
      </c>
      <c r="H500" s="438" t="s">
        <v>1001</v>
      </c>
    </row>
    <row r="501" spans="1:8" s="423" customFormat="1" ht="31">
      <c r="A501" s="436" t="s">
        <v>14</v>
      </c>
      <c r="B501" s="436" t="s">
        <v>14</v>
      </c>
      <c r="C501" s="436" t="s">
        <v>14</v>
      </c>
      <c r="D501" s="436" t="s">
        <v>14</v>
      </c>
      <c r="E501" s="436" t="s">
        <v>14</v>
      </c>
      <c r="F501" s="436" t="s">
        <v>1002</v>
      </c>
      <c r="G501" s="437" t="s">
        <v>1003</v>
      </c>
      <c r="H501" s="438" t="s">
        <v>1004</v>
      </c>
    </row>
    <row r="502" spans="1:8" s="423" customFormat="1">
      <c r="A502" s="436" t="s">
        <v>14</v>
      </c>
      <c r="B502" s="436" t="s">
        <v>14</v>
      </c>
      <c r="C502" s="436" t="s">
        <v>14</v>
      </c>
      <c r="D502" s="436" t="s">
        <v>14</v>
      </c>
      <c r="E502" s="436" t="s">
        <v>14</v>
      </c>
      <c r="F502" s="436" t="s">
        <v>1005</v>
      </c>
      <c r="G502" s="437" t="s">
        <v>1006</v>
      </c>
      <c r="H502" s="438" t="s">
        <v>1007</v>
      </c>
    </row>
    <row r="503" spans="1:8" s="423" customFormat="1">
      <c r="A503" s="436" t="s">
        <v>14</v>
      </c>
      <c r="B503" s="436" t="s">
        <v>14</v>
      </c>
      <c r="C503" s="436" t="s">
        <v>14</v>
      </c>
      <c r="D503" s="436" t="s">
        <v>14</v>
      </c>
      <c r="E503" s="436" t="s">
        <v>14</v>
      </c>
      <c r="F503" s="436" t="s">
        <v>486</v>
      </c>
      <c r="G503" s="437" t="s">
        <v>487</v>
      </c>
      <c r="H503" s="438" t="s">
        <v>1008</v>
      </c>
    </row>
    <row r="504" spans="1:8" s="423" customFormat="1">
      <c r="A504" s="436" t="s">
        <v>14</v>
      </c>
      <c r="B504" s="436" t="s">
        <v>14</v>
      </c>
      <c r="C504" s="436" t="s">
        <v>14</v>
      </c>
      <c r="D504" s="436" t="s">
        <v>14</v>
      </c>
      <c r="E504" s="436" t="s">
        <v>355</v>
      </c>
      <c r="F504" s="436" t="s">
        <v>14</v>
      </c>
      <c r="G504" s="437" t="s">
        <v>356</v>
      </c>
      <c r="H504" s="438" t="s">
        <v>1009</v>
      </c>
    </row>
    <row r="505" spans="1:8" s="423" customFormat="1">
      <c r="A505" s="436" t="s">
        <v>14</v>
      </c>
      <c r="B505" s="436" t="s">
        <v>14</v>
      </c>
      <c r="C505" s="436" t="s">
        <v>14</v>
      </c>
      <c r="D505" s="436" t="s">
        <v>14</v>
      </c>
      <c r="E505" s="436" t="s">
        <v>14</v>
      </c>
      <c r="F505" s="436" t="s">
        <v>739</v>
      </c>
      <c r="G505" s="437" t="s">
        <v>740</v>
      </c>
      <c r="H505" s="438" t="s">
        <v>1010</v>
      </c>
    </row>
    <row r="506" spans="1:8" s="423" customFormat="1">
      <c r="A506" s="436" t="s">
        <v>14</v>
      </c>
      <c r="B506" s="436" t="s">
        <v>14</v>
      </c>
      <c r="C506" s="436" t="s">
        <v>14</v>
      </c>
      <c r="D506" s="436" t="s">
        <v>14</v>
      </c>
      <c r="E506" s="436" t="s">
        <v>14</v>
      </c>
      <c r="F506" s="436" t="s">
        <v>742</v>
      </c>
      <c r="G506" s="437" t="s">
        <v>743</v>
      </c>
      <c r="H506" s="438" t="s">
        <v>1011</v>
      </c>
    </row>
    <row r="507" spans="1:8" s="423" customFormat="1">
      <c r="A507" s="436" t="s">
        <v>14</v>
      </c>
      <c r="B507" s="436" t="s">
        <v>14</v>
      </c>
      <c r="C507" s="436" t="s">
        <v>14</v>
      </c>
      <c r="D507" s="436" t="s">
        <v>14</v>
      </c>
      <c r="E507" s="436" t="s">
        <v>14</v>
      </c>
      <c r="F507" s="436" t="s">
        <v>1012</v>
      </c>
      <c r="G507" s="437" t="s">
        <v>505</v>
      </c>
      <c r="H507" s="438" t="s">
        <v>1013</v>
      </c>
    </row>
    <row r="508" spans="1:8" s="423" customFormat="1">
      <c r="A508" s="436" t="s">
        <v>14</v>
      </c>
      <c r="B508" s="436" t="s">
        <v>14</v>
      </c>
      <c r="C508" s="436" t="s">
        <v>14</v>
      </c>
      <c r="D508" s="436" t="s">
        <v>14</v>
      </c>
      <c r="E508" s="436" t="s">
        <v>14</v>
      </c>
      <c r="F508" s="436" t="s">
        <v>358</v>
      </c>
      <c r="G508" s="437" t="s">
        <v>359</v>
      </c>
      <c r="H508" s="438" t="s">
        <v>1014</v>
      </c>
    </row>
    <row r="509" spans="1:8" s="423" customFormat="1">
      <c r="A509" s="436" t="s">
        <v>14</v>
      </c>
      <c r="B509" s="436" t="s">
        <v>14</v>
      </c>
      <c r="C509" s="436" t="s">
        <v>14</v>
      </c>
      <c r="D509" s="436" t="s">
        <v>14</v>
      </c>
      <c r="E509" s="436" t="s">
        <v>14</v>
      </c>
      <c r="F509" s="436" t="s">
        <v>361</v>
      </c>
      <c r="G509" s="437" t="s">
        <v>362</v>
      </c>
      <c r="H509" s="438" t="s">
        <v>1015</v>
      </c>
    </row>
    <row r="510" spans="1:8" s="423" customFormat="1">
      <c r="A510" s="436" t="s">
        <v>14</v>
      </c>
      <c r="B510" s="436" t="s">
        <v>14</v>
      </c>
      <c r="C510" s="436" t="s">
        <v>14</v>
      </c>
      <c r="D510" s="436" t="s">
        <v>14</v>
      </c>
      <c r="E510" s="436" t="s">
        <v>495</v>
      </c>
      <c r="F510" s="436" t="s">
        <v>14</v>
      </c>
      <c r="G510" s="437" t="s">
        <v>496</v>
      </c>
      <c r="H510" s="438" t="s">
        <v>1016</v>
      </c>
    </row>
    <row r="511" spans="1:8" s="423" customFormat="1">
      <c r="A511" s="436" t="s">
        <v>14</v>
      </c>
      <c r="B511" s="436" t="s">
        <v>14</v>
      </c>
      <c r="C511" s="436" t="s">
        <v>14</v>
      </c>
      <c r="D511" s="436" t="s">
        <v>14</v>
      </c>
      <c r="E511" s="436" t="s">
        <v>14</v>
      </c>
      <c r="F511" s="436" t="s">
        <v>498</v>
      </c>
      <c r="G511" s="437" t="s">
        <v>499</v>
      </c>
      <c r="H511" s="438" t="s">
        <v>1017</v>
      </c>
    </row>
    <row r="512" spans="1:8" s="423" customFormat="1">
      <c r="A512" s="436" t="s">
        <v>14</v>
      </c>
      <c r="B512" s="436" t="s">
        <v>14</v>
      </c>
      <c r="C512" s="436" t="s">
        <v>14</v>
      </c>
      <c r="D512" s="436" t="s">
        <v>14</v>
      </c>
      <c r="E512" s="436" t="s">
        <v>14</v>
      </c>
      <c r="F512" s="436" t="s">
        <v>501</v>
      </c>
      <c r="G512" s="437" t="s">
        <v>502</v>
      </c>
      <c r="H512" s="438" t="s">
        <v>1018</v>
      </c>
    </row>
    <row r="513" spans="1:8" s="423" customFormat="1">
      <c r="A513" s="436" t="s">
        <v>14</v>
      </c>
      <c r="B513" s="436" t="s">
        <v>14</v>
      </c>
      <c r="C513" s="436" t="s">
        <v>14</v>
      </c>
      <c r="D513" s="436" t="s">
        <v>14</v>
      </c>
      <c r="E513" s="436" t="s">
        <v>14</v>
      </c>
      <c r="F513" s="436" t="s">
        <v>504</v>
      </c>
      <c r="G513" s="437" t="s">
        <v>505</v>
      </c>
      <c r="H513" s="438" t="s">
        <v>1019</v>
      </c>
    </row>
    <row r="514" spans="1:8" s="423" customFormat="1">
      <c r="A514" s="436" t="s">
        <v>14</v>
      </c>
      <c r="B514" s="436" t="s">
        <v>14</v>
      </c>
      <c r="C514" s="436" t="s">
        <v>14</v>
      </c>
      <c r="D514" s="436" t="s">
        <v>14</v>
      </c>
      <c r="E514" s="436" t="s">
        <v>14</v>
      </c>
      <c r="F514" s="436" t="s">
        <v>507</v>
      </c>
      <c r="G514" s="437" t="s">
        <v>508</v>
      </c>
      <c r="H514" s="438" t="s">
        <v>1020</v>
      </c>
    </row>
    <row r="515" spans="1:8" s="423" customFormat="1">
      <c r="A515" s="436" t="s">
        <v>14</v>
      </c>
      <c r="B515" s="436" t="s">
        <v>14</v>
      </c>
      <c r="C515" s="436" t="s">
        <v>14</v>
      </c>
      <c r="D515" s="436" t="s">
        <v>14</v>
      </c>
      <c r="E515" s="436" t="s">
        <v>510</v>
      </c>
      <c r="F515" s="436" t="s">
        <v>14</v>
      </c>
      <c r="G515" s="437" t="s">
        <v>511</v>
      </c>
      <c r="H515" s="438" t="s">
        <v>1021</v>
      </c>
    </row>
    <row r="516" spans="1:8" s="423" customFormat="1">
      <c r="A516" s="436" t="s">
        <v>14</v>
      </c>
      <c r="B516" s="436" t="s">
        <v>14</v>
      </c>
      <c r="C516" s="436" t="s">
        <v>14</v>
      </c>
      <c r="D516" s="436" t="s">
        <v>14</v>
      </c>
      <c r="E516" s="436" t="s">
        <v>14</v>
      </c>
      <c r="F516" s="436" t="s">
        <v>709</v>
      </c>
      <c r="G516" s="437" t="s">
        <v>710</v>
      </c>
      <c r="H516" s="438" t="s">
        <v>1022</v>
      </c>
    </row>
    <row r="517" spans="1:8" s="423" customFormat="1">
      <c r="A517" s="436" t="s">
        <v>14</v>
      </c>
      <c r="B517" s="436" t="s">
        <v>14</v>
      </c>
      <c r="C517" s="436" t="s">
        <v>14</v>
      </c>
      <c r="D517" s="436" t="s">
        <v>14</v>
      </c>
      <c r="E517" s="436" t="s">
        <v>14</v>
      </c>
      <c r="F517" s="436" t="s">
        <v>513</v>
      </c>
      <c r="G517" s="437" t="s">
        <v>514</v>
      </c>
      <c r="H517" s="438" t="s">
        <v>1023</v>
      </c>
    </row>
    <row r="518" spans="1:8" s="423" customFormat="1">
      <c r="A518" s="436" t="s">
        <v>14</v>
      </c>
      <c r="B518" s="436" t="s">
        <v>14</v>
      </c>
      <c r="C518" s="436" t="s">
        <v>14</v>
      </c>
      <c r="D518" s="436" t="s">
        <v>14</v>
      </c>
      <c r="E518" s="436" t="s">
        <v>14</v>
      </c>
      <c r="F518" s="436" t="s">
        <v>1024</v>
      </c>
      <c r="G518" s="437" t="s">
        <v>1025</v>
      </c>
      <c r="H518" s="438" t="s">
        <v>1026</v>
      </c>
    </row>
    <row r="519" spans="1:8" s="423" customFormat="1">
      <c r="A519" s="436" t="s">
        <v>14</v>
      </c>
      <c r="B519" s="436" t="s">
        <v>14</v>
      </c>
      <c r="C519" s="436" t="s">
        <v>14</v>
      </c>
      <c r="D519" s="436" t="s">
        <v>14</v>
      </c>
      <c r="E519" s="436" t="s">
        <v>14</v>
      </c>
      <c r="F519" s="436" t="s">
        <v>516</v>
      </c>
      <c r="G519" s="437" t="s">
        <v>517</v>
      </c>
      <c r="H519" s="438" t="s">
        <v>1027</v>
      </c>
    </row>
    <row r="520" spans="1:8" s="423" customFormat="1" ht="31">
      <c r="A520" s="436" t="s">
        <v>14</v>
      </c>
      <c r="B520" s="436" t="s">
        <v>14</v>
      </c>
      <c r="C520" s="436" t="s">
        <v>14</v>
      </c>
      <c r="D520" s="436" t="s">
        <v>14</v>
      </c>
      <c r="E520" s="436" t="s">
        <v>364</v>
      </c>
      <c r="F520" s="436" t="s">
        <v>14</v>
      </c>
      <c r="G520" s="437" t="s">
        <v>365</v>
      </c>
      <c r="H520" s="438" t="s">
        <v>1028</v>
      </c>
    </row>
    <row r="521" spans="1:8" s="423" customFormat="1">
      <c r="A521" s="436" t="s">
        <v>14</v>
      </c>
      <c r="B521" s="436" t="s">
        <v>14</v>
      </c>
      <c r="C521" s="436" t="s">
        <v>14</v>
      </c>
      <c r="D521" s="436" t="s">
        <v>14</v>
      </c>
      <c r="E521" s="436" t="s">
        <v>14</v>
      </c>
      <c r="F521" s="436" t="s">
        <v>936</v>
      </c>
      <c r="G521" s="437" t="s">
        <v>937</v>
      </c>
      <c r="H521" s="438" t="s">
        <v>1029</v>
      </c>
    </row>
    <row r="522" spans="1:8" s="423" customFormat="1">
      <c r="A522" s="436" t="s">
        <v>14</v>
      </c>
      <c r="B522" s="436" t="s">
        <v>14</v>
      </c>
      <c r="C522" s="436" t="s">
        <v>14</v>
      </c>
      <c r="D522" s="436" t="s">
        <v>14</v>
      </c>
      <c r="E522" s="436" t="s">
        <v>14</v>
      </c>
      <c r="F522" s="436" t="s">
        <v>522</v>
      </c>
      <c r="G522" s="437" t="s">
        <v>523</v>
      </c>
      <c r="H522" s="438" t="s">
        <v>1030</v>
      </c>
    </row>
    <row r="523" spans="1:8" s="423" customFormat="1">
      <c r="A523" s="436" t="s">
        <v>14</v>
      </c>
      <c r="B523" s="436" t="s">
        <v>14</v>
      </c>
      <c r="C523" s="436" t="s">
        <v>14</v>
      </c>
      <c r="D523" s="436" t="s">
        <v>14</v>
      </c>
      <c r="E523" s="436" t="s">
        <v>14</v>
      </c>
      <c r="F523" s="436" t="s">
        <v>367</v>
      </c>
      <c r="G523" s="437" t="s">
        <v>368</v>
      </c>
      <c r="H523" s="438" t="s">
        <v>1031</v>
      </c>
    </row>
    <row r="524" spans="1:8" s="423" customFormat="1">
      <c r="A524" s="436" t="s">
        <v>14</v>
      </c>
      <c r="B524" s="436" t="s">
        <v>14</v>
      </c>
      <c r="C524" s="436" t="s">
        <v>14</v>
      </c>
      <c r="D524" s="436" t="s">
        <v>14</v>
      </c>
      <c r="E524" s="436" t="s">
        <v>14</v>
      </c>
      <c r="F524" s="436" t="s">
        <v>526</v>
      </c>
      <c r="G524" s="437" t="s">
        <v>527</v>
      </c>
      <c r="H524" s="438" t="s">
        <v>1032</v>
      </c>
    </row>
    <row r="525" spans="1:8" s="423" customFormat="1">
      <c r="A525" s="436" t="s">
        <v>14</v>
      </c>
      <c r="B525" s="436" t="s">
        <v>14</v>
      </c>
      <c r="C525" s="436" t="s">
        <v>14</v>
      </c>
      <c r="D525" s="436" t="s">
        <v>14</v>
      </c>
      <c r="E525" s="436" t="s">
        <v>14</v>
      </c>
      <c r="F525" s="436" t="s">
        <v>529</v>
      </c>
      <c r="G525" s="437" t="s">
        <v>530</v>
      </c>
      <c r="H525" s="438" t="s">
        <v>1033</v>
      </c>
    </row>
    <row r="526" spans="1:8" s="423" customFormat="1">
      <c r="A526" s="436" t="s">
        <v>14</v>
      </c>
      <c r="B526" s="436" t="s">
        <v>14</v>
      </c>
      <c r="C526" s="436" t="s">
        <v>14</v>
      </c>
      <c r="D526" s="436" t="s">
        <v>14</v>
      </c>
      <c r="E526" s="436" t="s">
        <v>14</v>
      </c>
      <c r="F526" s="436" t="s">
        <v>862</v>
      </c>
      <c r="G526" s="437" t="s">
        <v>863</v>
      </c>
      <c r="H526" s="438" t="s">
        <v>1034</v>
      </c>
    </row>
    <row r="527" spans="1:8" s="423" customFormat="1">
      <c r="A527" s="436" t="s">
        <v>14</v>
      </c>
      <c r="B527" s="436" t="s">
        <v>14</v>
      </c>
      <c r="C527" s="436" t="s">
        <v>14</v>
      </c>
      <c r="D527" s="436" t="s">
        <v>14</v>
      </c>
      <c r="E527" s="436" t="s">
        <v>14</v>
      </c>
      <c r="F527" s="436" t="s">
        <v>370</v>
      </c>
      <c r="G527" s="437" t="s">
        <v>371</v>
      </c>
      <c r="H527" s="438" t="s">
        <v>1035</v>
      </c>
    </row>
    <row r="528" spans="1:8" s="423" customFormat="1">
      <c r="A528" s="436" t="s">
        <v>14</v>
      </c>
      <c r="B528" s="436" t="s">
        <v>14</v>
      </c>
      <c r="C528" s="436" t="s">
        <v>14</v>
      </c>
      <c r="D528" s="436" t="s">
        <v>14</v>
      </c>
      <c r="E528" s="436" t="s">
        <v>533</v>
      </c>
      <c r="F528" s="436" t="s">
        <v>14</v>
      </c>
      <c r="G528" s="437" t="s">
        <v>534</v>
      </c>
      <c r="H528" s="438" t="s">
        <v>1036</v>
      </c>
    </row>
    <row r="529" spans="1:8" s="423" customFormat="1">
      <c r="A529" s="436" t="s">
        <v>14</v>
      </c>
      <c r="B529" s="436" t="s">
        <v>14</v>
      </c>
      <c r="C529" s="436" t="s">
        <v>14</v>
      </c>
      <c r="D529" s="436" t="s">
        <v>14</v>
      </c>
      <c r="E529" s="436" t="s">
        <v>14</v>
      </c>
      <c r="F529" s="436" t="s">
        <v>1037</v>
      </c>
      <c r="G529" s="437" t="s">
        <v>521</v>
      </c>
      <c r="H529" s="438" t="s">
        <v>1038</v>
      </c>
    </row>
    <row r="530" spans="1:8" s="423" customFormat="1">
      <c r="A530" s="436" t="s">
        <v>14</v>
      </c>
      <c r="B530" s="436" t="s">
        <v>14</v>
      </c>
      <c r="C530" s="436" t="s">
        <v>14</v>
      </c>
      <c r="D530" s="436" t="s">
        <v>14</v>
      </c>
      <c r="E530" s="436" t="s">
        <v>14</v>
      </c>
      <c r="F530" s="436" t="s">
        <v>536</v>
      </c>
      <c r="G530" s="437" t="s">
        <v>527</v>
      </c>
      <c r="H530" s="438" t="s">
        <v>1039</v>
      </c>
    </row>
    <row r="531" spans="1:8" s="423" customFormat="1">
      <c r="A531" s="436" t="s">
        <v>14</v>
      </c>
      <c r="B531" s="436" t="s">
        <v>14</v>
      </c>
      <c r="C531" s="436" t="s">
        <v>14</v>
      </c>
      <c r="D531" s="436" t="s">
        <v>14</v>
      </c>
      <c r="E531" s="436" t="s">
        <v>14</v>
      </c>
      <c r="F531" s="436" t="s">
        <v>538</v>
      </c>
      <c r="G531" s="437" t="s">
        <v>368</v>
      </c>
      <c r="H531" s="438" t="s">
        <v>1040</v>
      </c>
    </row>
    <row r="532" spans="1:8" s="423" customFormat="1">
      <c r="A532" s="436" t="s">
        <v>14</v>
      </c>
      <c r="B532" s="436" t="s">
        <v>14</v>
      </c>
      <c r="C532" s="436" t="s">
        <v>14</v>
      </c>
      <c r="D532" s="436" t="s">
        <v>14</v>
      </c>
      <c r="E532" s="436" t="s">
        <v>14</v>
      </c>
      <c r="F532" s="436" t="s">
        <v>643</v>
      </c>
      <c r="G532" s="437" t="s">
        <v>644</v>
      </c>
      <c r="H532" s="438" t="s">
        <v>1041</v>
      </c>
    </row>
    <row r="533" spans="1:8" s="423" customFormat="1">
      <c r="A533" s="436" t="s">
        <v>14</v>
      </c>
      <c r="B533" s="436" t="s">
        <v>14</v>
      </c>
      <c r="C533" s="436" t="s">
        <v>14</v>
      </c>
      <c r="D533" s="436" t="s">
        <v>14</v>
      </c>
      <c r="E533" s="436" t="s">
        <v>342</v>
      </c>
      <c r="F533" s="436" t="s">
        <v>14</v>
      </c>
      <c r="G533" s="437" t="s">
        <v>343</v>
      </c>
      <c r="H533" s="438" t="s">
        <v>1042</v>
      </c>
    </row>
    <row r="534" spans="1:8" s="423" customFormat="1">
      <c r="A534" s="436" t="s">
        <v>14</v>
      </c>
      <c r="B534" s="436" t="s">
        <v>14</v>
      </c>
      <c r="C534" s="436" t="s">
        <v>14</v>
      </c>
      <c r="D534" s="436" t="s">
        <v>14</v>
      </c>
      <c r="E534" s="436" t="s">
        <v>14</v>
      </c>
      <c r="F534" s="436" t="s">
        <v>374</v>
      </c>
      <c r="G534" s="437" t="s">
        <v>375</v>
      </c>
      <c r="H534" s="438" t="s">
        <v>1043</v>
      </c>
    </row>
    <row r="535" spans="1:8" s="423" customFormat="1">
      <c r="A535" s="436" t="s">
        <v>14</v>
      </c>
      <c r="B535" s="436" t="s">
        <v>14</v>
      </c>
      <c r="C535" s="436" t="s">
        <v>14</v>
      </c>
      <c r="D535" s="436" t="s">
        <v>14</v>
      </c>
      <c r="E535" s="436" t="s">
        <v>14</v>
      </c>
      <c r="F535" s="436" t="s">
        <v>542</v>
      </c>
      <c r="G535" s="437" t="s">
        <v>543</v>
      </c>
      <c r="H535" s="438" t="s">
        <v>1044</v>
      </c>
    </row>
    <row r="536" spans="1:8" s="423" customFormat="1">
      <c r="A536" s="436" t="s">
        <v>14</v>
      </c>
      <c r="B536" s="436" t="s">
        <v>14</v>
      </c>
      <c r="C536" s="436" t="s">
        <v>14</v>
      </c>
      <c r="D536" s="436" t="s">
        <v>14</v>
      </c>
      <c r="E536" s="436" t="s">
        <v>14</v>
      </c>
      <c r="F536" s="436" t="s">
        <v>545</v>
      </c>
      <c r="G536" s="437" t="s">
        <v>546</v>
      </c>
      <c r="H536" s="438" t="s">
        <v>1045</v>
      </c>
    </row>
    <row r="537" spans="1:8" s="423" customFormat="1">
      <c r="A537" s="436" t="s">
        <v>14</v>
      </c>
      <c r="B537" s="436" t="s">
        <v>14</v>
      </c>
      <c r="C537" s="436" t="s">
        <v>14</v>
      </c>
      <c r="D537" s="436" t="s">
        <v>14</v>
      </c>
      <c r="E537" s="436" t="s">
        <v>14</v>
      </c>
      <c r="F537" s="436" t="s">
        <v>345</v>
      </c>
      <c r="G537" s="437" t="s">
        <v>109</v>
      </c>
      <c r="H537" s="438" t="s">
        <v>1046</v>
      </c>
    </row>
    <row r="538" spans="1:8" s="423" customFormat="1">
      <c r="A538" s="436" t="s">
        <v>14</v>
      </c>
      <c r="B538" s="436" t="s">
        <v>14</v>
      </c>
      <c r="C538" s="436" t="s">
        <v>14</v>
      </c>
      <c r="D538" s="436" t="s">
        <v>14</v>
      </c>
      <c r="E538" s="436" t="s">
        <v>549</v>
      </c>
      <c r="F538" s="436" t="s">
        <v>14</v>
      </c>
      <c r="G538" s="437" t="s">
        <v>550</v>
      </c>
      <c r="H538" s="438" t="s">
        <v>1047</v>
      </c>
    </row>
    <row r="539" spans="1:8" s="423" customFormat="1">
      <c r="A539" s="436" t="s">
        <v>14</v>
      </c>
      <c r="B539" s="436" t="s">
        <v>14</v>
      </c>
      <c r="C539" s="436" t="s">
        <v>14</v>
      </c>
      <c r="D539" s="436" t="s">
        <v>14</v>
      </c>
      <c r="E539" s="436" t="s">
        <v>14</v>
      </c>
      <c r="F539" s="436" t="s">
        <v>552</v>
      </c>
      <c r="G539" s="437" t="s">
        <v>553</v>
      </c>
      <c r="H539" s="438" t="s">
        <v>1047</v>
      </c>
    </row>
    <row r="540" spans="1:8" s="423" customFormat="1">
      <c r="A540" s="436" t="s">
        <v>14</v>
      </c>
      <c r="B540" s="436" t="s">
        <v>14</v>
      </c>
      <c r="C540" s="436" t="s">
        <v>14</v>
      </c>
      <c r="D540" s="436" t="s">
        <v>14</v>
      </c>
      <c r="E540" s="436" t="s">
        <v>1048</v>
      </c>
      <c r="F540" s="436" t="s">
        <v>14</v>
      </c>
      <c r="G540" s="437" t="s">
        <v>1049</v>
      </c>
      <c r="H540" s="438" t="s">
        <v>1050</v>
      </c>
    </row>
    <row r="541" spans="1:8" s="423" customFormat="1">
      <c r="A541" s="436" t="s">
        <v>14</v>
      </c>
      <c r="B541" s="436" t="s">
        <v>14</v>
      </c>
      <c r="C541" s="436" t="s">
        <v>14</v>
      </c>
      <c r="D541" s="436" t="s">
        <v>14</v>
      </c>
      <c r="E541" s="436" t="s">
        <v>14</v>
      </c>
      <c r="F541" s="436" t="s">
        <v>1051</v>
      </c>
      <c r="G541" s="437" t="s">
        <v>1052</v>
      </c>
      <c r="H541" s="438" t="s">
        <v>1050</v>
      </c>
    </row>
    <row r="542" spans="1:8" s="423" customFormat="1">
      <c r="A542" s="436" t="s">
        <v>14</v>
      </c>
      <c r="B542" s="436" t="s">
        <v>14</v>
      </c>
      <c r="C542" s="436" t="s">
        <v>14</v>
      </c>
      <c r="D542" s="436" t="s">
        <v>14</v>
      </c>
      <c r="E542" s="436" t="s">
        <v>1053</v>
      </c>
      <c r="F542" s="436" t="s">
        <v>14</v>
      </c>
      <c r="G542" s="437" t="s">
        <v>1054</v>
      </c>
      <c r="H542" s="438" t="s">
        <v>1055</v>
      </c>
    </row>
    <row r="543" spans="1:8" s="423" customFormat="1">
      <c r="A543" s="436" t="s">
        <v>14</v>
      </c>
      <c r="B543" s="436" t="s">
        <v>14</v>
      </c>
      <c r="C543" s="436" t="s">
        <v>14</v>
      </c>
      <c r="D543" s="436" t="s">
        <v>14</v>
      </c>
      <c r="E543" s="436" t="s">
        <v>14</v>
      </c>
      <c r="F543" s="436" t="s">
        <v>1056</v>
      </c>
      <c r="G543" s="437" t="s">
        <v>1057</v>
      </c>
      <c r="H543" s="438" t="s">
        <v>1058</v>
      </c>
    </row>
    <row r="544" spans="1:8" s="423" customFormat="1">
      <c r="A544" s="436" t="s">
        <v>14</v>
      </c>
      <c r="B544" s="436" t="s">
        <v>14</v>
      </c>
      <c r="C544" s="436" t="s">
        <v>14</v>
      </c>
      <c r="D544" s="436" t="s">
        <v>14</v>
      </c>
      <c r="E544" s="436" t="s">
        <v>14</v>
      </c>
      <c r="F544" s="436" t="s">
        <v>1059</v>
      </c>
      <c r="G544" s="437" t="s">
        <v>1060</v>
      </c>
      <c r="H544" s="438" t="s">
        <v>1061</v>
      </c>
    </row>
    <row r="545" spans="1:8" s="423" customFormat="1">
      <c r="A545" s="436" t="s">
        <v>14</v>
      </c>
      <c r="B545" s="436" t="s">
        <v>14</v>
      </c>
      <c r="C545" s="436" t="s">
        <v>14</v>
      </c>
      <c r="D545" s="436" t="s">
        <v>14</v>
      </c>
      <c r="E545" s="436" t="s">
        <v>346</v>
      </c>
      <c r="F545" s="436" t="s">
        <v>14</v>
      </c>
      <c r="G545" s="437" t="s">
        <v>109</v>
      </c>
      <c r="H545" s="438" t="s">
        <v>1062</v>
      </c>
    </row>
    <row r="546" spans="1:8" s="423" customFormat="1">
      <c r="A546" s="436" t="s">
        <v>14</v>
      </c>
      <c r="B546" s="436" t="s">
        <v>14</v>
      </c>
      <c r="C546" s="436" t="s">
        <v>14</v>
      </c>
      <c r="D546" s="436" t="s">
        <v>14</v>
      </c>
      <c r="E546" s="436" t="s">
        <v>14</v>
      </c>
      <c r="F546" s="436" t="s">
        <v>555</v>
      </c>
      <c r="G546" s="437" t="s">
        <v>556</v>
      </c>
      <c r="H546" s="438" t="s">
        <v>1063</v>
      </c>
    </row>
    <row r="547" spans="1:8" s="423" customFormat="1">
      <c r="A547" s="436" t="s">
        <v>14</v>
      </c>
      <c r="B547" s="436" t="s">
        <v>14</v>
      </c>
      <c r="C547" s="436" t="s">
        <v>14</v>
      </c>
      <c r="D547" s="436" t="s">
        <v>14</v>
      </c>
      <c r="E547" s="436" t="s">
        <v>14</v>
      </c>
      <c r="F547" s="436" t="s">
        <v>558</v>
      </c>
      <c r="G547" s="437" t="s">
        <v>559</v>
      </c>
      <c r="H547" s="438" t="s">
        <v>1064</v>
      </c>
    </row>
    <row r="548" spans="1:8" s="423" customFormat="1">
      <c r="A548" s="436" t="s">
        <v>14</v>
      </c>
      <c r="B548" s="436" t="s">
        <v>14</v>
      </c>
      <c r="C548" s="436" t="s">
        <v>14</v>
      </c>
      <c r="D548" s="436" t="s">
        <v>14</v>
      </c>
      <c r="E548" s="436" t="s">
        <v>14</v>
      </c>
      <c r="F548" s="436" t="s">
        <v>561</v>
      </c>
      <c r="G548" s="437" t="s">
        <v>562</v>
      </c>
      <c r="H548" s="438" t="s">
        <v>1065</v>
      </c>
    </row>
    <row r="549" spans="1:8" s="423" customFormat="1">
      <c r="A549" s="436" t="s">
        <v>14</v>
      </c>
      <c r="B549" s="436" t="s">
        <v>14</v>
      </c>
      <c r="C549" s="436" t="s">
        <v>14</v>
      </c>
      <c r="D549" s="436" t="s">
        <v>14</v>
      </c>
      <c r="E549" s="436" t="s">
        <v>14</v>
      </c>
      <c r="F549" s="436" t="s">
        <v>348</v>
      </c>
      <c r="G549" s="437" t="s">
        <v>349</v>
      </c>
      <c r="H549" s="438" t="s">
        <v>1066</v>
      </c>
    </row>
    <row r="550" spans="1:8" s="423" customFormat="1" ht="46.5">
      <c r="A550" s="436" t="s">
        <v>14</v>
      </c>
      <c r="B550" s="436" t="s">
        <v>14</v>
      </c>
      <c r="C550" s="436" t="s">
        <v>14</v>
      </c>
      <c r="D550" s="436" t="s">
        <v>14</v>
      </c>
      <c r="E550" s="436" t="s">
        <v>946</v>
      </c>
      <c r="F550" s="436" t="s">
        <v>14</v>
      </c>
      <c r="G550" s="437" t="s">
        <v>947</v>
      </c>
      <c r="H550" s="438" t="s">
        <v>1067</v>
      </c>
    </row>
    <row r="551" spans="1:8" s="423" customFormat="1" ht="62">
      <c r="A551" s="436" t="s">
        <v>14</v>
      </c>
      <c r="B551" s="436" t="s">
        <v>14</v>
      </c>
      <c r="C551" s="436" t="s">
        <v>14</v>
      </c>
      <c r="D551" s="436" t="s">
        <v>14</v>
      </c>
      <c r="E551" s="436" t="s">
        <v>14</v>
      </c>
      <c r="F551" s="436" t="s">
        <v>949</v>
      </c>
      <c r="G551" s="437" t="s">
        <v>950</v>
      </c>
      <c r="H551" s="438" t="s">
        <v>1067</v>
      </c>
    </row>
    <row r="552" spans="1:8" s="423" customFormat="1">
      <c r="A552" s="436" t="s">
        <v>14</v>
      </c>
      <c r="B552" s="436" t="s">
        <v>14</v>
      </c>
      <c r="C552" s="436" t="s">
        <v>14</v>
      </c>
      <c r="D552" s="436" t="s">
        <v>14</v>
      </c>
      <c r="E552" s="436" t="s">
        <v>656</v>
      </c>
      <c r="F552" s="436" t="s">
        <v>14</v>
      </c>
      <c r="G552" s="437" t="s">
        <v>657</v>
      </c>
      <c r="H552" s="438" t="s">
        <v>1068</v>
      </c>
    </row>
    <row r="553" spans="1:8" s="423" customFormat="1">
      <c r="A553" s="436" t="s">
        <v>14</v>
      </c>
      <c r="B553" s="436" t="s">
        <v>14</v>
      </c>
      <c r="C553" s="436" t="s">
        <v>14</v>
      </c>
      <c r="D553" s="436" t="s">
        <v>14</v>
      </c>
      <c r="E553" s="436" t="s">
        <v>14</v>
      </c>
      <c r="F553" s="436" t="s">
        <v>659</v>
      </c>
      <c r="G553" s="437" t="s">
        <v>660</v>
      </c>
      <c r="H553" s="438" t="s">
        <v>1069</v>
      </c>
    </row>
    <row r="554" spans="1:8" s="423" customFormat="1">
      <c r="A554" s="436" t="s">
        <v>14</v>
      </c>
      <c r="B554" s="436" t="s">
        <v>14</v>
      </c>
      <c r="C554" s="436" t="s">
        <v>14</v>
      </c>
      <c r="D554" s="436" t="s">
        <v>14</v>
      </c>
      <c r="E554" s="436" t="s">
        <v>14</v>
      </c>
      <c r="F554" s="436" t="s">
        <v>1070</v>
      </c>
      <c r="G554" s="437" t="s">
        <v>1071</v>
      </c>
      <c r="H554" s="438" t="s">
        <v>1072</v>
      </c>
    </row>
    <row r="555" spans="1:8" s="423" customFormat="1">
      <c r="A555" s="436" t="s">
        <v>14</v>
      </c>
      <c r="B555" s="436" t="s">
        <v>14</v>
      </c>
      <c r="C555" s="436" t="s">
        <v>14</v>
      </c>
      <c r="D555" s="436" t="s">
        <v>1073</v>
      </c>
      <c r="E555" s="436" t="s">
        <v>14</v>
      </c>
      <c r="F555" s="436" t="s">
        <v>14</v>
      </c>
      <c r="G555" s="437" t="s">
        <v>1074</v>
      </c>
      <c r="H555" s="438" t="s">
        <v>1075</v>
      </c>
    </row>
    <row r="556" spans="1:8" s="423" customFormat="1">
      <c r="A556" s="436" t="s">
        <v>14</v>
      </c>
      <c r="B556" s="436" t="s">
        <v>14</v>
      </c>
      <c r="C556" s="436" t="s">
        <v>14</v>
      </c>
      <c r="D556" s="436" t="s">
        <v>14</v>
      </c>
      <c r="E556" s="436" t="s">
        <v>383</v>
      </c>
      <c r="F556" s="436" t="s">
        <v>14</v>
      </c>
      <c r="G556" s="437" t="s">
        <v>384</v>
      </c>
      <c r="H556" s="438" t="s">
        <v>1076</v>
      </c>
    </row>
    <row r="557" spans="1:8" s="423" customFormat="1">
      <c r="A557" s="436" t="s">
        <v>14</v>
      </c>
      <c r="B557" s="436" t="s">
        <v>14</v>
      </c>
      <c r="C557" s="436" t="s">
        <v>14</v>
      </c>
      <c r="D557" s="436" t="s">
        <v>14</v>
      </c>
      <c r="E557" s="436" t="s">
        <v>14</v>
      </c>
      <c r="F557" s="436" t="s">
        <v>386</v>
      </c>
      <c r="G557" s="437" t="s">
        <v>387</v>
      </c>
      <c r="H557" s="438" t="s">
        <v>1076</v>
      </c>
    </row>
    <row r="558" spans="1:8" s="423" customFormat="1" ht="31">
      <c r="A558" s="436" t="s">
        <v>14</v>
      </c>
      <c r="B558" s="436" t="s">
        <v>14</v>
      </c>
      <c r="C558" s="436" t="s">
        <v>14</v>
      </c>
      <c r="D558" s="436" t="s">
        <v>14</v>
      </c>
      <c r="E558" s="436" t="s">
        <v>388</v>
      </c>
      <c r="F558" s="436" t="s">
        <v>14</v>
      </c>
      <c r="G558" s="437" t="s">
        <v>389</v>
      </c>
      <c r="H558" s="438" t="s">
        <v>1077</v>
      </c>
    </row>
    <row r="559" spans="1:8" s="423" customFormat="1" ht="31">
      <c r="A559" s="436" t="s">
        <v>14</v>
      </c>
      <c r="B559" s="436" t="s">
        <v>14</v>
      </c>
      <c r="C559" s="436" t="s">
        <v>14</v>
      </c>
      <c r="D559" s="436" t="s">
        <v>14</v>
      </c>
      <c r="E559" s="436" t="s">
        <v>14</v>
      </c>
      <c r="F559" s="436" t="s">
        <v>391</v>
      </c>
      <c r="G559" s="437" t="s">
        <v>389</v>
      </c>
      <c r="H559" s="438" t="s">
        <v>1077</v>
      </c>
    </row>
    <row r="560" spans="1:8" s="423" customFormat="1">
      <c r="A560" s="436" t="s">
        <v>14</v>
      </c>
      <c r="B560" s="436" t="s">
        <v>14</v>
      </c>
      <c r="C560" s="436" t="s">
        <v>14</v>
      </c>
      <c r="D560" s="436" t="s">
        <v>14</v>
      </c>
      <c r="E560" s="436" t="s">
        <v>328</v>
      </c>
      <c r="F560" s="436" t="s">
        <v>14</v>
      </c>
      <c r="G560" s="437" t="s">
        <v>329</v>
      </c>
      <c r="H560" s="438" t="s">
        <v>1078</v>
      </c>
    </row>
    <row r="561" spans="1:8" s="423" customFormat="1">
      <c r="A561" s="436" t="s">
        <v>14</v>
      </c>
      <c r="B561" s="436" t="s">
        <v>14</v>
      </c>
      <c r="C561" s="436" t="s">
        <v>14</v>
      </c>
      <c r="D561" s="436" t="s">
        <v>14</v>
      </c>
      <c r="E561" s="436" t="s">
        <v>14</v>
      </c>
      <c r="F561" s="436" t="s">
        <v>393</v>
      </c>
      <c r="G561" s="437" t="s">
        <v>394</v>
      </c>
      <c r="H561" s="438" t="s">
        <v>1079</v>
      </c>
    </row>
    <row r="562" spans="1:8" s="423" customFormat="1">
      <c r="A562" s="436" t="s">
        <v>14</v>
      </c>
      <c r="B562" s="436" t="s">
        <v>14</v>
      </c>
      <c r="C562" s="436" t="s">
        <v>14</v>
      </c>
      <c r="D562" s="436" t="s">
        <v>14</v>
      </c>
      <c r="E562" s="436" t="s">
        <v>14</v>
      </c>
      <c r="F562" s="436" t="s">
        <v>396</v>
      </c>
      <c r="G562" s="437" t="s">
        <v>397</v>
      </c>
      <c r="H562" s="438" t="s">
        <v>1080</v>
      </c>
    </row>
    <row r="563" spans="1:8" s="423" customFormat="1">
      <c r="A563" s="436" t="s">
        <v>14</v>
      </c>
      <c r="B563" s="436" t="s">
        <v>14</v>
      </c>
      <c r="C563" s="436" t="s">
        <v>14</v>
      </c>
      <c r="D563" s="436" t="s">
        <v>14</v>
      </c>
      <c r="E563" s="436" t="s">
        <v>14</v>
      </c>
      <c r="F563" s="436" t="s">
        <v>402</v>
      </c>
      <c r="G563" s="437" t="s">
        <v>403</v>
      </c>
      <c r="H563" s="438" t="s">
        <v>1081</v>
      </c>
    </row>
    <row r="564" spans="1:8" s="423" customFormat="1">
      <c r="A564" s="436" t="s">
        <v>14</v>
      </c>
      <c r="B564" s="436" t="s">
        <v>14</v>
      </c>
      <c r="C564" s="436" t="s">
        <v>14</v>
      </c>
      <c r="D564" s="436" t="s">
        <v>14</v>
      </c>
      <c r="E564" s="436" t="s">
        <v>14</v>
      </c>
      <c r="F564" s="436" t="s">
        <v>405</v>
      </c>
      <c r="G564" s="437" t="s">
        <v>406</v>
      </c>
      <c r="H564" s="438" t="s">
        <v>1082</v>
      </c>
    </row>
    <row r="565" spans="1:8" s="423" customFormat="1">
      <c r="A565" s="436" t="s">
        <v>14</v>
      </c>
      <c r="B565" s="436" t="s">
        <v>14</v>
      </c>
      <c r="C565" s="436" t="s">
        <v>14</v>
      </c>
      <c r="D565" s="436" t="s">
        <v>14</v>
      </c>
      <c r="E565" s="436" t="s">
        <v>14</v>
      </c>
      <c r="F565" s="436" t="s">
        <v>408</v>
      </c>
      <c r="G565" s="437" t="s">
        <v>409</v>
      </c>
      <c r="H565" s="438" t="s">
        <v>1083</v>
      </c>
    </row>
    <row r="566" spans="1:8" s="423" customFormat="1" ht="31">
      <c r="A566" s="436" t="s">
        <v>14</v>
      </c>
      <c r="B566" s="436" t="s">
        <v>14</v>
      </c>
      <c r="C566" s="436" t="s">
        <v>14</v>
      </c>
      <c r="D566" s="436" t="s">
        <v>14</v>
      </c>
      <c r="E566" s="436" t="s">
        <v>14</v>
      </c>
      <c r="F566" s="436" t="s">
        <v>331</v>
      </c>
      <c r="G566" s="437" t="s">
        <v>332</v>
      </c>
      <c r="H566" s="438" t="s">
        <v>1084</v>
      </c>
    </row>
    <row r="567" spans="1:8" s="423" customFormat="1">
      <c r="A567" s="436" t="s">
        <v>14</v>
      </c>
      <c r="B567" s="436" t="s">
        <v>14</v>
      </c>
      <c r="C567" s="436" t="s">
        <v>14</v>
      </c>
      <c r="D567" s="436" t="s">
        <v>14</v>
      </c>
      <c r="E567" s="436" t="s">
        <v>14</v>
      </c>
      <c r="F567" s="436" t="s">
        <v>334</v>
      </c>
      <c r="G567" s="437" t="s">
        <v>335</v>
      </c>
      <c r="H567" s="438" t="s">
        <v>1085</v>
      </c>
    </row>
    <row r="568" spans="1:8" s="423" customFormat="1" ht="31">
      <c r="A568" s="436" t="s">
        <v>14</v>
      </c>
      <c r="B568" s="436" t="s">
        <v>14</v>
      </c>
      <c r="C568" s="436" t="s">
        <v>14</v>
      </c>
      <c r="D568" s="436" t="s">
        <v>14</v>
      </c>
      <c r="E568" s="436" t="s">
        <v>14</v>
      </c>
      <c r="F568" s="436" t="s">
        <v>760</v>
      </c>
      <c r="G568" s="437" t="s">
        <v>761</v>
      </c>
      <c r="H568" s="438" t="s">
        <v>1086</v>
      </c>
    </row>
    <row r="569" spans="1:8" s="423" customFormat="1">
      <c r="A569" s="436" t="s">
        <v>14</v>
      </c>
      <c r="B569" s="436" t="s">
        <v>14</v>
      </c>
      <c r="C569" s="436" t="s">
        <v>14</v>
      </c>
      <c r="D569" s="436" t="s">
        <v>14</v>
      </c>
      <c r="E569" s="436" t="s">
        <v>14</v>
      </c>
      <c r="F569" s="436" t="s">
        <v>763</v>
      </c>
      <c r="G569" s="437" t="s">
        <v>764</v>
      </c>
      <c r="H569" s="438" t="s">
        <v>1087</v>
      </c>
    </row>
    <row r="570" spans="1:8" s="423" customFormat="1">
      <c r="A570" s="436" t="s">
        <v>14</v>
      </c>
      <c r="B570" s="436" t="s">
        <v>14</v>
      </c>
      <c r="C570" s="436" t="s">
        <v>14</v>
      </c>
      <c r="D570" s="436" t="s">
        <v>14</v>
      </c>
      <c r="E570" s="436" t="s">
        <v>14</v>
      </c>
      <c r="F570" s="436" t="s">
        <v>412</v>
      </c>
      <c r="G570" s="437" t="s">
        <v>413</v>
      </c>
      <c r="H570" s="438" t="s">
        <v>1088</v>
      </c>
    </row>
    <row r="571" spans="1:8" s="423" customFormat="1">
      <c r="A571" s="436" t="s">
        <v>14</v>
      </c>
      <c r="B571" s="436" t="s">
        <v>14</v>
      </c>
      <c r="C571" s="436" t="s">
        <v>14</v>
      </c>
      <c r="D571" s="436" t="s">
        <v>14</v>
      </c>
      <c r="E571" s="436" t="s">
        <v>424</v>
      </c>
      <c r="F571" s="436" t="s">
        <v>14</v>
      </c>
      <c r="G571" s="437" t="s">
        <v>425</v>
      </c>
      <c r="H571" s="438" t="s">
        <v>1089</v>
      </c>
    </row>
    <row r="572" spans="1:8" s="423" customFormat="1">
      <c r="A572" s="436" t="s">
        <v>14</v>
      </c>
      <c r="B572" s="436" t="s">
        <v>14</v>
      </c>
      <c r="C572" s="436" t="s">
        <v>14</v>
      </c>
      <c r="D572" s="436" t="s">
        <v>14</v>
      </c>
      <c r="E572" s="436" t="s">
        <v>14</v>
      </c>
      <c r="F572" s="436" t="s">
        <v>427</v>
      </c>
      <c r="G572" s="437" t="s">
        <v>428</v>
      </c>
      <c r="H572" s="438" t="s">
        <v>1089</v>
      </c>
    </row>
    <row r="573" spans="1:8" s="423" customFormat="1">
      <c r="A573" s="436" t="s">
        <v>14</v>
      </c>
      <c r="B573" s="436" t="s">
        <v>14</v>
      </c>
      <c r="C573" s="436" t="s">
        <v>14</v>
      </c>
      <c r="D573" s="436" t="s">
        <v>14</v>
      </c>
      <c r="E573" s="436" t="s">
        <v>433</v>
      </c>
      <c r="F573" s="436" t="s">
        <v>14</v>
      </c>
      <c r="G573" s="437" t="s">
        <v>434</v>
      </c>
      <c r="H573" s="438" t="s">
        <v>1090</v>
      </c>
    </row>
    <row r="574" spans="1:8" s="423" customFormat="1">
      <c r="A574" s="436" t="s">
        <v>14</v>
      </c>
      <c r="B574" s="436" t="s">
        <v>14</v>
      </c>
      <c r="C574" s="436" t="s">
        <v>14</v>
      </c>
      <c r="D574" s="436" t="s">
        <v>14</v>
      </c>
      <c r="E574" s="436" t="s">
        <v>14</v>
      </c>
      <c r="F574" s="436" t="s">
        <v>436</v>
      </c>
      <c r="G574" s="437" t="s">
        <v>437</v>
      </c>
      <c r="H574" s="438" t="s">
        <v>1091</v>
      </c>
    </row>
    <row r="575" spans="1:8" s="423" customFormat="1">
      <c r="A575" s="436" t="s">
        <v>14</v>
      </c>
      <c r="B575" s="436" t="s">
        <v>14</v>
      </c>
      <c r="C575" s="436" t="s">
        <v>14</v>
      </c>
      <c r="D575" s="436" t="s">
        <v>14</v>
      </c>
      <c r="E575" s="436" t="s">
        <v>14</v>
      </c>
      <c r="F575" s="436" t="s">
        <v>439</v>
      </c>
      <c r="G575" s="437" t="s">
        <v>440</v>
      </c>
      <c r="H575" s="438" t="s">
        <v>1092</v>
      </c>
    </row>
    <row r="576" spans="1:8" s="423" customFormat="1">
      <c r="A576" s="436" t="s">
        <v>14</v>
      </c>
      <c r="B576" s="436" t="s">
        <v>14</v>
      </c>
      <c r="C576" s="436" t="s">
        <v>14</v>
      </c>
      <c r="D576" s="436" t="s">
        <v>14</v>
      </c>
      <c r="E576" s="436" t="s">
        <v>14</v>
      </c>
      <c r="F576" s="436" t="s">
        <v>442</v>
      </c>
      <c r="G576" s="437" t="s">
        <v>443</v>
      </c>
      <c r="H576" s="438" t="s">
        <v>1093</v>
      </c>
    </row>
    <row r="577" spans="1:8" s="423" customFormat="1">
      <c r="A577" s="436" t="s">
        <v>14</v>
      </c>
      <c r="B577" s="436" t="s">
        <v>14</v>
      </c>
      <c r="C577" s="436" t="s">
        <v>14</v>
      </c>
      <c r="D577" s="436" t="s">
        <v>14</v>
      </c>
      <c r="E577" s="436" t="s">
        <v>14</v>
      </c>
      <c r="F577" s="436" t="s">
        <v>445</v>
      </c>
      <c r="G577" s="437" t="s">
        <v>446</v>
      </c>
      <c r="H577" s="438" t="s">
        <v>1094</v>
      </c>
    </row>
    <row r="578" spans="1:8" s="423" customFormat="1">
      <c r="A578" s="436" t="s">
        <v>14</v>
      </c>
      <c r="B578" s="436" t="s">
        <v>14</v>
      </c>
      <c r="C578" s="436" t="s">
        <v>14</v>
      </c>
      <c r="D578" s="436" t="s">
        <v>14</v>
      </c>
      <c r="E578" s="436" t="s">
        <v>495</v>
      </c>
      <c r="F578" s="436" t="s">
        <v>14</v>
      </c>
      <c r="G578" s="437" t="s">
        <v>496</v>
      </c>
      <c r="H578" s="438" t="s">
        <v>1095</v>
      </c>
    </row>
    <row r="579" spans="1:8" s="423" customFormat="1">
      <c r="A579" s="436" t="s">
        <v>14</v>
      </c>
      <c r="B579" s="436" t="s">
        <v>14</v>
      </c>
      <c r="C579" s="436" t="s">
        <v>14</v>
      </c>
      <c r="D579" s="436" t="s">
        <v>14</v>
      </c>
      <c r="E579" s="436" t="s">
        <v>14</v>
      </c>
      <c r="F579" s="436" t="s">
        <v>498</v>
      </c>
      <c r="G579" s="437" t="s">
        <v>499</v>
      </c>
      <c r="H579" s="438" t="s">
        <v>1096</v>
      </c>
    </row>
    <row r="580" spans="1:8" s="423" customFormat="1">
      <c r="A580" s="436" t="s">
        <v>14</v>
      </c>
      <c r="B580" s="436" t="s">
        <v>14</v>
      </c>
      <c r="C580" s="436" t="s">
        <v>14</v>
      </c>
      <c r="D580" s="436" t="s">
        <v>14</v>
      </c>
      <c r="E580" s="436" t="s">
        <v>14</v>
      </c>
      <c r="F580" s="436" t="s">
        <v>501</v>
      </c>
      <c r="G580" s="437" t="s">
        <v>502</v>
      </c>
      <c r="H580" s="438" t="s">
        <v>1097</v>
      </c>
    </row>
    <row r="581" spans="1:8" s="423" customFormat="1">
      <c r="A581" s="436" t="s">
        <v>14</v>
      </c>
      <c r="B581" s="436" t="s">
        <v>14</v>
      </c>
      <c r="C581" s="436" t="s">
        <v>14</v>
      </c>
      <c r="D581" s="436" t="s">
        <v>14</v>
      </c>
      <c r="E581" s="436" t="s">
        <v>549</v>
      </c>
      <c r="F581" s="436" t="s">
        <v>14</v>
      </c>
      <c r="G581" s="437" t="s">
        <v>550</v>
      </c>
      <c r="H581" s="438" t="s">
        <v>702</v>
      </c>
    </row>
    <row r="582" spans="1:8" s="423" customFormat="1">
      <c r="A582" s="436" t="s">
        <v>14</v>
      </c>
      <c r="B582" s="436" t="s">
        <v>14</v>
      </c>
      <c r="C582" s="436" t="s">
        <v>14</v>
      </c>
      <c r="D582" s="436" t="s">
        <v>14</v>
      </c>
      <c r="E582" s="436" t="s">
        <v>14</v>
      </c>
      <c r="F582" s="436" t="s">
        <v>552</v>
      </c>
      <c r="G582" s="437" t="s">
        <v>553</v>
      </c>
      <c r="H582" s="438" t="s">
        <v>702</v>
      </c>
    </row>
    <row r="583" spans="1:8" s="423" customFormat="1">
      <c r="A583" s="436" t="s">
        <v>14</v>
      </c>
      <c r="B583" s="436" t="s">
        <v>14</v>
      </c>
      <c r="C583" s="436" t="s">
        <v>14</v>
      </c>
      <c r="D583" s="436" t="s">
        <v>14</v>
      </c>
      <c r="E583" s="436" t="s">
        <v>346</v>
      </c>
      <c r="F583" s="436" t="s">
        <v>14</v>
      </c>
      <c r="G583" s="437" t="s">
        <v>109</v>
      </c>
      <c r="H583" s="438" t="s">
        <v>1098</v>
      </c>
    </row>
    <row r="584" spans="1:8" s="423" customFormat="1">
      <c r="A584" s="436" t="s">
        <v>14</v>
      </c>
      <c r="B584" s="436" t="s">
        <v>14</v>
      </c>
      <c r="C584" s="436" t="s">
        <v>14</v>
      </c>
      <c r="D584" s="436" t="s">
        <v>14</v>
      </c>
      <c r="E584" s="436" t="s">
        <v>14</v>
      </c>
      <c r="F584" s="436" t="s">
        <v>348</v>
      </c>
      <c r="G584" s="437" t="s">
        <v>349</v>
      </c>
      <c r="H584" s="438" t="s">
        <v>1098</v>
      </c>
    </row>
    <row r="585" spans="1:8" s="423" customFormat="1" ht="46.5">
      <c r="A585" s="436" t="s">
        <v>14</v>
      </c>
      <c r="B585" s="436" t="s">
        <v>14</v>
      </c>
      <c r="C585" s="436" t="s">
        <v>14</v>
      </c>
      <c r="D585" s="436" t="s">
        <v>14</v>
      </c>
      <c r="E585" s="436" t="s">
        <v>946</v>
      </c>
      <c r="F585" s="436" t="s">
        <v>14</v>
      </c>
      <c r="G585" s="437" t="s">
        <v>947</v>
      </c>
      <c r="H585" s="438" t="s">
        <v>1099</v>
      </c>
    </row>
    <row r="586" spans="1:8" s="423" customFormat="1">
      <c r="A586" s="436" t="s">
        <v>14</v>
      </c>
      <c r="B586" s="436" t="s">
        <v>14</v>
      </c>
      <c r="C586" s="436" t="s">
        <v>14</v>
      </c>
      <c r="D586" s="436" t="s">
        <v>14</v>
      </c>
      <c r="E586" s="436" t="s">
        <v>14</v>
      </c>
      <c r="F586" s="436" t="s">
        <v>1100</v>
      </c>
      <c r="G586" s="437" t="s">
        <v>1101</v>
      </c>
      <c r="H586" s="438" t="s">
        <v>1102</v>
      </c>
    </row>
    <row r="587" spans="1:8" s="423" customFormat="1">
      <c r="A587" s="436" t="s">
        <v>14</v>
      </c>
      <c r="B587" s="436" t="s">
        <v>14</v>
      </c>
      <c r="C587" s="436" t="s">
        <v>14</v>
      </c>
      <c r="D587" s="436" t="s">
        <v>14</v>
      </c>
      <c r="E587" s="436" t="s">
        <v>14</v>
      </c>
      <c r="F587" s="436" t="s">
        <v>1103</v>
      </c>
      <c r="G587" s="437" t="s">
        <v>1104</v>
      </c>
      <c r="H587" s="438" t="s">
        <v>1105</v>
      </c>
    </row>
    <row r="588" spans="1:8" s="423" customFormat="1">
      <c r="A588" s="436" t="s">
        <v>14</v>
      </c>
      <c r="B588" s="436" t="s">
        <v>14</v>
      </c>
      <c r="C588" s="436" t="s">
        <v>14</v>
      </c>
      <c r="D588" s="436" t="s">
        <v>14</v>
      </c>
      <c r="E588" s="436" t="s">
        <v>14</v>
      </c>
      <c r="F588" s="436" t="s">
        <v>1106</v>
      </c>
      <c r="G588" s="437" t="s">
        <v>1107</v>
      </c>
      <c r="H588" s="438" t="s">
        <v>1108</v>
      </c>
    </row>
    <row r="589" spans="1:8" s="423" customFormat="1" ht="62">
      <c r="A589" s="436" t="s">
        <v>14</v>
      </c>
      <c r="B589" s="436" t="s">
        <v>14</v>
      </c>
      <c r="C589" s="436" t="s">
        <v>14</v>
      </c>
      <c r="D589" s="436" t="s">
        <v>14</v>
      </c>
      <c r="E589" s="436" t="s">
        <v>14</v>
      </c>
      <c r="F589" s="436" t="s">
        <v>949</v>
      </c>
      <c r="G589" s="437" t="s">
        <v>950</v>
      </c>
      <c r="H589" s="438" t="s">
        <v>1109</v>
      </c>
    </row>
    <row r="590" spans="1:8" s="423" customFormat="1">
      <c r="A590" s="436" t="s">
        <v>14</v>
      </c>
      <c r="B590" s="436" t="s">
        <v>14</v>
      </c>
      <c r="C590" s="436" t="s">
        <v>14</v>
      </c>
      <c r="D590" s="436" t="s">
        <v>14</v>
      </c>
      <c r="E590" s="436" t="s">
        <v>14</v>
      </c>
      <c r="F590" s="436" t="s">
        <v>1110</v>
      </c>
      <c r="G590" s="437" t="s">
        <v>109</v>
      </c>
      <c r="H590" s="438" t="s">
        <v>856</v>
      </c>
    </row>
    <row r="591" spans="1:8" s="423" customFormat="1">
      <c r="A591" s="436" t="s">
        <v>14</v>
      </c>
      <c r="B591" s="436" t="s">
        <v>14</v>
      </c>
      <c r="C591" s="436" t="s">
        <v>14</v>
      </c>
      <c r="D591" s="436" t="s">
        <v>14</v>
      </c>
      <c r="E591" s="436" t="s">
        <v>656</v>
      </c>
      <c r="F591" s="436" t="s">
        <v>14</v>
      </c>
      <c r="G591" s="437" t="s">
        <v>657</v>
      </c>
      <c r="H591" s="438" t="s">
        <v>1111</v>
      </c>
    </row>
    <row r="592" spans="1:8" s="423" customFormat="1">
      <c r="A592" s="436" t="s">
        <v>14</v>
      </c>
      <c r="B592" s="436" t="s">
        <v>14</v>
      </c>
      <c r="C592" s="436" t="s">
        <v>14</v>
      </c>
      <c r="D592" s="436" t="s">
        <v>14</v>
      </c>
      <c r="E592" s="436" t="s">
        <v>14</v>
      </c>
      <c r="F592" s="436" t="s">
        <v>659</v>
      </c>
      <c r="G592" s="437" t="s">
        <v>660</v>
      </c>
      <c r="H592" s="438" t="s">
        <v>1111</v>
      </c>
    </row>
    <row r="593" spans="1:8" s="423" customFormat="1">
      <c r="A593" s="436" t="s">
        <v>14</v>
      </c>
      <c r="B593" s="436" t="s">
        <v>14</v>
      </c>
      <c r="C593" s="436" t="s">
        <v>14</v>
      </c>
      <c r="D593" s="436" t="s">
        <v>1112</v>
      </c>
      <c r="E593" s="436" t="s">
        <v>14</v>
      </c>
      <c r="F593" s="436" t="s">
        <v>14</v>
      </c>
      <c r="G593" s="437" t="s">
        <v>1113</v>
      </c>
      <c r="H593" s="438" t="s">
        <v>1114</v>
      </c>
    </row>
    <row r="594" spans="1:8" s="423" customFormat="1">
      <c r="A594" s="436" t="s">
        <v>14</v>
      </c>
      <c r="B594" s="436" t="s">
        <v>14</v>
      </c>
      <c r="C594" s="436" t="s">
        <v>14</v>
      </c>
      <c r="D594" s="436" t="s">
        <v>14</v>
      </c>
      <c r="E594" s="436" t="s">
        <v>383</v>
      </c>
      <c r="F594" s="436" t="s">
        <v>14</v>
      </c>
      <c r="G594" s="437" t="s">
        <v>384</v>
      </c>
      <c r="H594" s="438" t="s">
        <v>1115</v>
      </c>
    </row>
    <row r="595" spans="1:8" s="423" customFormat="1">
      <c r="A595" s="436" t="s">
        <v>14</v>
      </c>
      <c r="B595" s="436" t="s">
        <v>14</v>
      </c>
      <c r="C595" s="436" t="s">
        <v>14</v>
      </c>
      <c r="D595" s="436" t="s">
        <v>14</v>
      </c>
      <c r="E595" s="436" t="s">
        <v>14</v>
      </c>
      <c r="F595" s="436" t="s">
        <v>386</v>
      </c>
      <c r="G595" s="437" t="s">
        <v>387</v>
      </c>
      <c r="H595" s="438" t="s">
        <v>1115</v>
      </c>
    </row>
    <row r="596" spans="1:8" s="423" customFormat="1">
      <c r="A596" s="436" t="s">
        <v>14</v>
      </c>
      <c r="B596" s="436" t="s">
        <v>14</v>
      </c>
      <c r="C596" s="436" t="s">
        <v>14</v>
      </c>
      <c r="D596" s="436" t="s">
        <v>14</v>
      </c>
      <c r="E596" s="436" t="s">
        <v>328</v>
      </c>
      <c r="F596" s="436" t="s">
        <v>14</v>
      </c>
      <c r="G596" s="437" t="s">
        <v>329</v>
      </c>
      <c r="H596" s="438" t="s">
        <v>1116</v>
      </c>
    </row>
    <row r="597" spans="1:8" s="423" customFormat="1">
      <c r="A597" s="436" t="s">
        <v>14</v>
      </c>
      <c r="B597" s="436" t="s">
        <v>14</v>
      </c>
      <c r="C597" s="436" t="s">
        <v>14</v>
      </c>
      <c r="D597" s="436" t="s">
        <v>14</v>
      </c>
      <c r="E597" s="436" t="s">
        <v>14</v>
      </c>
      <c r="F597" s="436" t="s">
        <v>393</v>
      </c>
      <c r="G597" s="437" t="s">
        <v>394</v>
      </c>
      <c r="H597" s="438" t="s">
        <v>1117</v>
      </c>
    </row>
    <row r="598" spans="1:8" s="423" customFormat="1">
      <c r="A598" s="436" t="s">
        <v>14</v>
      </c>
      <c r="B598" s="436" t="s">
        <v>14</v>
      </c>
      <c r="C598" s="436" t="s">
        <v>14</v>
      </c>
      <c r="D598" s="436" t="s">
        <v>14</v>
      </c>
      <c r="E598" s="436" t="s">
        <v>14</v>
      </c>
      <c r="F598" s="436" t="s">
        <v>396</v>
      </c>
      <c r="G598" s="437" t="s">
        <v>397</v>
      </c>
      <c r="H598" s="438" t="s">
        <v>1118</v>
      </c>
    </row>
    <row r="599" spans="1:8" s="423" customFormat="1">
      <c r="A599" s="436" t="s">
        <v>14</v>
      </c>
      <c r="B599" s="436" t="s">
        <v>14</v>
      </c>
      <c r="C599" s="436" t="s">
        <v>14</v>
      </c>
      <c r="D599" s="436" t="s">
        <v>14</v>
      </c>
      <c r="E599" s="436" t="s">
        <v>14</v>
      </c>
      <c r="F599" s="436" t="s">
        <v>402</v>
      </c>
      <c r="G599" s="437" t="s">
        <v>403</v>
      </c>
      <c r="H599" s="438" t="s">
        <v>1119</v>
      </c>
    </row>
    <row r="600" spans="1:8" s="423" customFormat="1">
      <c r="A600" s="436" t="s">
        <v>14</v>
      </c>
      <c r="B600" s="436" t="s">
        <v>14</v>
      </c>
      <c r="C600" s="436" t="s">
        <v>14</v>
      </c>
      <c r="D600" s="436" t="s">
        <v>14</v>
      </c>
      <c r="E600" s="436" t="s">
        <v>14</v>
      </c>
      <c r="F600" s="436" t="s">
        <v>408</v>
      </c>
      <c r="G600" s="437" t="s">
        <v>409</v>
      </c>
      <c r="H600" s="438" t="s">
        <v>1120</v>
      </c>
    </row>
    <row r="601" spans="1:8" s="423" customFormat="1" ht="31">
      <c r="A601" s="436" t="s">
        <v>14</v>
      </c>
      <c r="B601" s="436" t="s">
        <v>14</v>
      </c>
      <c r="C601" s="436" t="s">
        <v>14</v>
      </c>
      <c r="D601" s="436" t="s">
        <v>14</v>
      </c>
      <c r="E601" s="436" t="s">
        <v>14</v>
      </c>
      <c r="F601" s="436" t="s">
        <v>760</v>
      </c>
      <c r="G601" s="437" t="s">
        <v>761</v>
      </c>
      <c r="H601" s="438" t="s">
        <v>1121</v>
      </c>
    </row>
    <row r="602" spans="1:8" s="423" customFormat="1">
      <c r="A602" s="436" t="s">
        <v>14</v>
      </c>
      <c r="B602" s="436" t="s">
        <v>14</v>
      </c>
      <c r="C602" s="436" t="s">
        <v>14</v>
      </c>
      <c r="D602" s="436" t="s">
        <v>14</v>
      </c>
      <c r="E602" s="436" t="s">
        <v>14</v>
      </c>
      <c r="F602" s="436" t="s">
        <v>763</v>
      </c>
      <c r="G602" s="437" t="s">
        <v>764</v>
      </c>
      <c r="H602" s="438" t="s">
        <v>1122</v>
      </c>
    </row>
    <row r="603" spans="1:8" s="423" customFormat="1">
      <c r="A603" s="436" t="s">
        <v>14</v>
      </c>
      <c r="B603" s="436" t="s">
        <v>14</v>
      </c>
      <c r="C603" s="436" t="s">
        <v>14</v>
      </c>
      <c r="D603" s="436" t="s">
        <v>14</v>
      </c>
      <c r="E603" s="436" t="s">
        <v>14</v>
      </c>
      <c r="F603" s="436" t="s">
        <v>412</v>
      </c>
      <c r="G603" s="437" t="s">
        <v>413</v>
      </c>
      <c r="H603" s="438" t="s">
        <v>1123</v>
      </c>
    </row>
    <row r="604" spans="1:8" s="423" customFormat="1">
      <c r="A604" s="436" t="s">
        <v>14</v>
      </c>
      <c r="B604" s="436" t="s">
        <v>14</v>
      </c>
      <c r="C604" s="436" t="s">
        <v>14</v>
      </c>
      <c r="D604" s="436" t="s">
        <v>14</v>
      </c>
      <c r="E604" s="436" t="s">
        <v>424</v>
      </c>
      <c r="F604" s="436" t="s">
        <v>14</v>
      </c>
      <c r="G604" s="437" t="s">
        <v>425</v>
      </c>
      <c r="H604" s="438" t="s">
        <v>1124</v>
      </c>
    </row>
    <row r="605" spans="1:8" s="423" customFormat="1">
      <c r="A605" s="436" t="s">
        <v>14</v>
      </c>
      <c r="B605" s="436" t="s">
        <v>14</v>
      </c>
      <c r="C605" s="436" t="s">
        <v>14</v>
      </c>
      <c r="D605" s="436" t="s">
        <v>14</v>
      </c>
      <c r="E605" s="436" t="s">
        <v>14</v>
      </c>
      <c r="F605" s="436" t="s">
        <v>427</v>
      </c>
      <c r="G605" s="437" t="s">
        <v>428</v>
      </c>
      <c r="H605" s="438" t="s">
        <v>1125</v>
      </c>
    </row>
    <row r="606" spans="1:8" s="423" customFormat="1">
      <c r="A606" s="436" t="s">
        <v>14</v>
      </c>
      <c r="B606" s="436" t="s">
        <v>14</v>
      </c>
      <c r="C606" s="436" t="s">
        <v>14</v>
      </c>
      <c r="D606" s="436" t="s">
        <v>14</v>
      </c>
      <c r="E606" s="436" t="s">
        <v>14</v>
      </c>
      <c r="F606" s="436" t="s">
        <v>596</v>
      </c>
      <c r="G606" s="437" t="s">
        <v>597</v>
      </c>
      <c r="H606" s="438" t="s">
        <v>1126</v>
      </c>
    </row>
    <row r="607" spans="1:8" s="423" customFormat="1">
      <c r="A607" s="436" t="s">
        <v>14</v>
      </c>
      <c r="B607" s="436" t="s">
        <v>14</v>
      </c>
      <c r="C607" s="436" t="s">
        <v>14</v>
      </c>
      <c r="D607" s="436" t="s">
        <v>14</v>
      </c>
      <c r="E607" s="436" t="s">
        <v>429</v>
      </c>
      <c r="F607" s="436" t="s">
        <v>14</v>
      </c>
      <c r="G607" s="437" t="s">
        <v>430</v>
      </c>
      <c r="H607" s="438" t="s">
        <v>1127</v>
      </c>
    </row>
    <row r="608" spans="1:8" s="423" customFormat="1">
      <c r="A608" s="436" t="s">
        <v>14</v>
      </c>
      <c r="B608" s="436" t="s">
        <v>14</v>
      </c>
      <c r="C608" s="436" t="s">
        <v>14</v>
      </c>
      <c r="D608" s="436" t="s">
        <v>14</v>
      </c>
      <c r="E608" s="436" t="s">
        <v>14</v>
      </c>
      <c r="F608" s="436" t="s">
        <v>432</v>
      </c>
      <c r="G608" s="437" t="s">
        <v>109</v>
      </c>
      <c r="H608" s="438" t="s">
        <v>1127</v>
      </c>
    </row>
    <row r="609" spans="1:8" s="423" customFormat="1">
      <c r="A609" s="436" t="s">
        <v>14</v>
      </c>
      <c r="B609" s="436" t="s">
        <v>14</v>
      </c>
      <c r="C609" s="436" t="s">
        <v>14</v>
      </c>
      <c r="D609" s="436" t="s">
        <v>14</v>
      </c>
      <c r="E609" s="436" t="s">
        <v>433</v>
      </c>
      <c r="F609" s="436" t="s">
        <v>14</v>
      </c>
      <c r="G609" s="437" t="s">
        <v>434</v>
      </c>
      <c r="H609" s="438" t="s">
        <v>1128</v>
      </c>
    </row>
    <row r="610" spans="1:8" s="423" customFormat="1">
      <c r="A610" s="436" t="s">
        <v>14</v>
      </c>
      <c r="B610" s="436" t="s">
        <v>14</v>
      </c>
      <c r="C610" s="436" t="s">
        <v>14</v>
      </c>
      <c r="D610" s="436" t="s">
        <v>14</v>
      </c>
      <c r="E610" s="436" t="s">
        <v>14</v>
      </c>
      <c r="F610" s="436" t="s">
        <v>436</v>
      </c>
      <c r="G610" s="437" t="s">
        <v>437</v>
      </c>
      <c r="H610" s="438" t="s">
        <v>1129</v>
      </c>
    </row>
    <row r="611" spans="1:8" s="423" customFormat="1">
      <c r="A611" s="436" t="s">
        <v>14</v>
      </c>
      <c r="B611" s="436" t="s">
        <v>14</v>
      </c>
      <c r="C611" s="436" t="s">
        <v>14</v>
      </c>
      <c r="D611" s="436" t="s">
        <v>14</v>
      </c>
      <c r="E611" s="436" t="s">
        <v>14</v>
      </c>
      <c r="F611" s="436" t="s">
        <v>439</v>
      </c>
      <c r="G611" s="437" t="s">
        <v>440</v>
      </c>
      <c r="H611" s="438" t="s">
        <v>1130</v>
      </c>
    </row>
    <row r="612" spans="1:8" s="423" customFormat="1">
      <c r="A612" s="436" t="s">
        <v>14</v>
      </c>
      <c r="B612" s="436" t="s">
        <v>14</v>
      </c>
      <c r="C612" s="436" t="s">
        <v>14</v>
      </c>
      <c r="D612" s="436" t="s">
        <v>14</v>
      </c>
      <c r="E612" s="436" t="s">
        <v>14</v>
      </c>
      <c r="F612" s="436" t="s">
        <v>442</v>
      </c>
      <c r="G612" s="437" t="s">
        <v>443</v>
      </c>
      <c r="H612" s="438" t="s">
        <v>1131</v>
      </c>
    </row>
    <row r="613" spans="1:8" s="423" customFormat="1" ht="31">
      <c r="A613" s="436" t="s">
        <v>14</v>
      </c>
      <c r="B613" s="436" t="s">
        <v>14</v>
      </c>
      <c r="C613" s="436" t="s">
        <v>14</v>
      </c>
      <c r="D613" s="436" t="s">
        <v>14</v>
      </c>
      <c r="E613" s="436" t="s">
        <v>337</v>
      </c>
      <c r="F613" s="436" t="s">
        <v>14</v>
      </c>
      <c r="G613" s="437" t="s">
        <v>338</v>
      </c>
      <c r="H613" s="438" t="s">
        <v>1132</v>
      </c>
    </row>
    <row r="614" spans="1:8" s="423" customFormat="1">
      <c r="A614" s="436" t="s">
        <v>14</v>
      </c>
      <c r="B614" s="436" t="s">
        <v>14</v>
      </c>
      <c r="C614" s="436" t="s">
        <v>14</v>
      </c>
      <c r="D614" s="436" t="s">
        <v>14</v>
      </c>
      <c r="E614" s="436" t="s">
        <v>14</v>
      </c>
      <c r="F614" s="436" t="s">
        <v>340</v>
      </c>
      <c r="G614" s="437" t="s">
        <v>341</v>
      </c>
      <c r="H614" s="438" t="s">
        <v>1132</v>
      </c>
    </row>
    <row r="615" spans="1:8" s="423" customFormat="1">
      <c r="A615" s="436" t="s">
        <v>14</v>
      </c>
      <c r="B615" s="436" t="s">
        <v>14</v>
      </c>
      <c r="C615" s="436" t="s">
        <v>14</v>
      </c>
      <c r="D615" s="436" t="s">
        <v>14</v>
      </c>
      <c r="E615" s="436" t="s">
        <v>448</v>
      </c>
      <c r="F615" s="436" t="s">
        <v>14</v>
      </c>
      <c r="G615" s="437" t="s">
        <v>449</v>
      </c>
      <c r="H615" s="438" t="s">
        <v>1133</v>
      </c>
    </row>
    <row r="616" spans="1:8" s="423" customFormat="1">
      <c r="A616" s="436" t="s">
        <v>14</v>
      </c>
      <c r="B616" s="436" t="s">
        <v>14</v>
      </c>
      <c r="C616" s="436" t="s">
        <v>14</v>
      </c>
      <c r="D616" s="436" t="s">
        <v>14</v>
      </c>
      <c r="E616" s="436" t="s">
        <v>14</v>
      </c>
      <c r="F616" s="436" t="s">
        <v>606</v>
      </c>
      <c r="G616" s="437" t="s">
        <v>109</v>
      </c>
      <c r="H616" s="438" t="s">
        <v>1133</v>
      </c>
    </row>
    <row r="617" spans="1:8" s="423" customFormat="1">
      <c r="A617" s="436" t="s">
        <v>14</v>
      </c>
      <c r="B617" s="436" t="s">
        <v>14</v>
      </c>
      <c r="C617" s="436" t="s">
        <v>14</v>
      </c>
      <c r="D617" s="436" t="s">
        <v>14</v>
      </c>
      <c r="E617" s="436" t="s">
        <v>453</v>
      </c>
      <c r="F617" s="436" t="s">
        <v>14</v>
      </c>
      <c r="G617" s="437" t="s">
        <v>454</v>
      </c>
      <c r="H617" s="438" t="s">
        <v>1134</v>
      </c>
    </row>
    <row r="618" spans="1:8" s="423" customFormat="1">
      <c r="A618" s="436" t="s">
        <v>14</v>
      </c>
      <c r="B618" s="436" t="s">
        <v>14</v>
      </c>
      <c r="C618" s="436" t="s">
        <v>14</v>
      </c>
      <c r="D618" s="436" t="s">
        <v>14</v>
      </c>
      <c r="E618" s="436" t="s">
        <v>14</v>
      </c>
      <c r="F618" s="436" t="s">
        <v>456</v>
      </c>
      <c r="G618" s="437" t="s">
        <v>457</v>
      </c>
      <c r="H618" s="438" t="s">
        <v>1135</v>
      </c>
    </row>
    <row r="619" spans="1:8" s="423" customFormat="1">
      <c r="A619" s="436" t="s">
        <v>14</v>
      </c>
      <c r="B619" s="436" t="s">
        <v>14</v>
      </c>
      <c r="C619" s="436" t="s">
        <v>14</v>
      </c>
      <c r="D619" s="436" t="s">
        <v>14</v>
      </c>
      <c r="E619" s="436" t="s">
        <v>14</v>
      </c>
      <c r="F619" s="436" t="s">
        <v>459</v>
      </c>
      <c r="G619" s="437" t="s">
        <v>460</v>
      </c>
      <c r="H619" s="438" t="s">
        <v>1136</v>
      </c>
    </row>
    <row r="620" spans="1:8" s="423" customFormat="1">
      <c r="A620" s="436" t="s">
        <v>14</v>
      </c>
      <c r="B620" s="436" t="s">
        <v>14</v>
      </c>
      <c r="C620" s="436" t="s">
        <v>14</v>
      </c>
      <c r="D620" s="436" t="s">
        <v>14</v>
      </c>
      <c r="E620" s="436" t="s">
        <v>465</v>
      </c>
      <c r="F620" s="436" t="s">
        <v>14</v>
      </c>
      <c r="G620" s="437" t="s">
        <v>466</v>
      </c>
      <c r="H620" s="438" t="s">
        <v>1137</v>
      </c>
    </row>
    <row r="621" spans="1:8" s="423" customFormat="1">
      <c r="A621" s="436" t="s">
        <v>14</v>
      </c>
      <c r="B621" s="436" t="s">
        <v>14</v>
      </c>
      <c r="C621" s="436" t="s">
        <v>14</v>
      </c>
      <c r="D621" s="436" t="s">
        <v>14</v>
      </c>
      <c r="E621" s="436" t="s">
        <v>14</v>
      </c>
      <c r="F621" s="436" t="s">
        <v>468</v>
      </c>
      <c r="G621" s="437" t="s">
        <v>469</v>
      </c>
      <c r="H621" s="438" t="s">
        <v>1138</v>
      </c>
    </row>
    <row r="622" spans="1:8" s="423" customFormat="1">
      <c r="A622" s="436" t="s">
        <v>14</v>
      </c>
      <c r="B622" s="436" t="s">
        <v>14</v>
      </c>
      <c r="C622" s="436" t="s">
        <v>14</v>
      </c>
      <c r="D622" s="436" t="s">
        <v>14</v>
      </c>
      <c r="E622" s="436" t="s">
        <v>14</v>
      </c>
      <c r="F622" s="436" t="s">
        <v>471</v>
      </c>
      <c r="G622" s="437" t="s">
        <v>472</v>
      </c>
      <c r="H622" s="438" t="s">
        <v>1139</v>
      </c>
    </row>
    <row r="623" spans="1:8" s="423" customFormat="1">
      <c r="A623" s="436" t="s">
        <v>14</v>
      </c>
      <c r="B623" s="436" t="s">
        <v>14</v>
      </c>
      <c r="C623" s="436" t="s">
        <v>14</v>
      </c>
      <c r="D623" s="436" t="s">
        <v>14</v>
      </c>
      <c r="E623" s="436" t="s">
        <v>14</v>
      </c>
      <c r="F623" s="436" t="s">
        <v>477</v>
      </c>
      <c r="G623" s="437" t="s">
        <v>478</v>
      </c>
      <c r="H623" s="438" t="s">
        <v>938</v>
      </c>
    </row>
    <row r="624" spans="1:8" s="423" customFormat="1">
      <c r="A624" s="436" t="s">
        <v>14</v>
      </c>
      <c r="B624" s="436" t="s">
        <v>14</v>
      </c>
      <c r="C624" s="436" t="s">
        <v>14</v>
      </c>
      <c r="D624" s="436" t="s">
        <v>14</v>
      </c>
      <c r="E624" s="436" t="s">
        <v>480</v>
      </c>
      <c r="F624" s="436" t="s">
        <v>14</v>
      </c>
      <c r="G624" s="437" t="s">
        <v>481</v>
      </c>
      <c r="H624" s="438" t="s">
        <v>1140</v>
      </c>
    </row>
    <row r="625" spans="1:8" s="423" customFormat="1">
      <c r="A625" s="436" t="s">
        <v>14</v>
      </c>
      <c r="B625" s="436" t="s">
        <v>14</v>
      </c>
      <c r="C625" s="436" t="s">
        <v>14</v>
      </c>
      <c r="D625" s="436" t="s">
        <v>14</v>
      </c>
      <c r="E625" s="436" t="s">
        <v>14</v>
      </c>
      <c r="F625" s="436" t="s">
        <v>997</v>
      </c>
      <c r="G625" s="437" t="s">
        <v>998</v>
      </c>
      <c r="H625" s="438" t="s">
        <v>1141</v>
      </c>
    </row>
    <row r="626" spans="1:8" s="423" customFormat="1" ht="46.5">
      <c r="A626" s="436" t="s">
        <v>14</v>
      </c>
      <c r="B626" s="436" t="s">
        <v>14</v>
      </c>
      <c r="C626" s="436" t="s">
        <v>14</v>
      </c>
      <c r="D626" s="436" t="s">
        <v>14</v>
      </c>
      <c r="E626" s="436" t="s">
        <v>14</v>
      </c>
      <c r="F626" s="436" t="s">
        <v>483</v>
      </c>
      <c r="G626" s="437" t="s">
        <v>484</v>
      </c>
      <c r="H626" s="438" t="s">
        <v>1142</v>
      </c>
    </row>
    <row r="627" spans="1:8" s="423" customFormat="1" ht="31">
      <c r="A627" s="436" t="s">
        <v>14</v>
      </c>
      <c r="B627" s="436" t="s">
        <v>14</v>
      </c>
      <c r="C627" s="436" t="s">
        <v>14</v>
      </c>
      <c r="D627" s="436" t="s">
        <v>14</v>
      </c>
      <c r="E627" s="436" t="s">
        <v>14</v>
      </c>
      <c r="F627" s="436" t="s">
        <v>1002</v>
      </c>
      <c r="G627" s="437" t="s">
        <v>1003</v>
      </c>
      <c r="H627" s="438" t="s">
        <v>1143</v>
      </c>
    </row>
    <row r="628" spans="1:8" s="423" customFormat="1">
      <c r="A628" s="436" t="s">
        <v>14</v>
      </c>
      <c r="B628" s="436" t="s">
        <v>14</v>
      </c>
      <c r="C628" s="436" t="s">
        <v>14</v>
      </c>
      <c r="D628" s="436" t="s">
        <v>14</v>
      </c>
      <c r="E628" s="436" t="s">
        <v>14</v>
      </c>
      <c r="F628" s="436" t="s">
        <v>486</v>
      </c>
      <c r="G628" s="437" t="s">
        <v>487</v>
      </c>
      <c r="H628" s="438" t="s">
        <v>1144</v>
      </c>
    </row>
    <row r="629" spans="1:8" s="423" customFormat="1">
      <c r="A629" s="436" t="s">
        <v>14</v>
      </c>
      <c r="B629" s="436" t="s">
        <v>14</v>
      </c>
      <c r="C629" s="436" t="s">
        <v>14</v>
      </c>
      <c r="D629" s="436" t="s">
        <v>14</v>
      </c>
      <c r="E629" s="436" t="s">
        <v>355</v>
      </c>
      <c r="F629" s="436" t="s">
        <v>14</v>
      </c>
      <c r="G629" s="437" t="s">
        <v>356</v>
      </c>
      <c r="H629" s="438" t="s">
        <v>1145</v>
      </c>
    </row>
    <row r="630" spans="1:8" s="423" customFormat="1">
      <c r="A630" s="436" t="s">
        <v>14</v>
      </c>
      <c r="B630" s="436" t="s">
        <v>14</v>
      </c>
      <c r="C630" s="436" t="s">
        <v>14</v>
      </c>
      <c r="D630" s="436" t="s">
        <v>14</v>
      </c>
      <c r="E630" s="436" t="s">
        <v>14</v>
      </c>
      <c r="F630" s="436" t="s">
        <v>739</v>
      </c>
      <c r="G630" s="437" t="s">
        <v>740</v>
      </c>
      <c r="H630" s="438" t="s">
        <v>1146</v>
      </c>
    </row>
    <row r="631" spans="1:8" s="423" customFormat="1">
      <c r="A631" s="436" t="s">
        <v>14</v>
      </c>
      <c r="B631" s="436" t="s">
        <v>14</v>
      </c>
      <c r="C631" s="436" t="s">
        <v>14</v>
      </c>
      <c r="D631" s="436" t="s">
        <v>14</v>
      </c>
      <c r="E631" s="436" t="s">
        <v>14</v>
      </c>
      <c r="F631" s="436" t="s">
        <v>742</v>
      </c>
      <c r="G631" s="437" t="s">
        <v>743</v>
      </c>
      <c r="H631" s="438" t="s">
        <v>1147</v>
      </c>
    </row>
    <row r="632" spans="1:8" s="423" customFormat="1">
      <c r="A632" s="436" t="s">
        <v>14</v>
      </c>
      <c r="B632" s="436" t="s">
        <v>14</v>
      </c>
      <c r="C632" s="436" t="s">
        <v>14</v>
      </c>
      <c r="D632" s="436" t="s">
        <v>14</v>
      </c>
      <c r="E632" s="436" t="s">
        <v>14</v>
      </c>
      <c r="F632" s="436" t="s">
        <v>490</v>
      </c>
      <c r="G632" s="437" t="s">
        <v>491</v>
      </c>
      <c r="H632" s="438" t="s">
        <v>1148</v>
      </c>
    </row>
    <row r="633" spans="1:8" s="423" customFormat="1">
      <c r="A633" s="436" t="s">
        <v>14</v>
      </c>
      <c r="B633" s="436" t="s">
        <v>14</v>
      </c>
      <c r="C633" s="436" t="s">
        <v>14</v>
      </c>
      <c r="D633" s="436" t="s">
        <v>14</v>
      </c>
      <c r="E633" s="436" t="s">
        <v>14</v>
      </c>
      <c r="F633" s="436" t="s">
        <v>358</v>
      </c>
      <c r="G633" s="437" t="s">
        <v>359</v>
      </c>
      <c r="H633" s="438" t="s">
        <v>1149</v>
      </c>
    </row>
    <row r="634" spans="1:8" s="423" customFormat="1">
      <c r="A634" s="436" t="s">
        <v>14</v>
      </c>
      <c r="B634" s="436" t="s">
        <v>14</v>
      </c>
      <c r="C634" s="436" t="s">
        <v>14</v>
      </c>
      <c r="D634" s="436" t="s">
        <v>14</v>
      </c>
      <c r="E634" s="436" t="s">
        <v>14</v>
      </c>
      <c r="F634" s="436" t="s">
        <v>361</v>
      </c>
      <c r="G634" s="437" t="s">
        <v>362</v>
      </c>
      <c r="H634" s="438" t="s">
        <v>1150</v>
      </c>
    </row>
    <row r="635" spans="1:8" s="423" customFormat="1">
      <c r="A635" s="436" t="s">
        <v>14</v>
      </c>
      <c r="B635" s="436" t="s">
        <v>14</v>
      </c>
      <c r="C635" s="436" t="s">
        <v>14</v>
      </c>
      <c r="D635" s="436" t="s">
        <v>14</v>
      </c>
      <c r="E635" s="436" t="s">
        <v>495</v>
      </c>
      <c r="F635" s="436" t="s">
        <v>14</v>
      </c>
      <c r="G635" s="437" t="s">
        <v>496</v>
      </c>
      <c r="H635" s="438" t="s">
        <v>1151</v>
      </c>
    </row>
    <row r="636" spans="1:8" s="423" customFormat="1">
      <c r="A636" s="436" t="s">
        <v>14</v>
      </c>
      <c r="B636" s="436" t="s">
        <v>14</v>
      </c>
      <c r="C636" s="436" t="s">
        <v>14</v>
      </c>
      <c r="D636" s="436" t="s">
        <v>14</v>
      </c>
      <c r="E636" s="436" t="s">
        <v>14</v>
      </c>
      <c r="F636" s="436" t="s">
        <v>498</v>
      </c>
      <c r="G636" s="437" t="s">
        <v>499</v>
      </c>
      <c r="H636" s="438" t="s">
        <v>1152</v>
      </c>
    </row>
    <row r="637" spans="1:8" s="423" customFormat="1">
      <c r="A637" s="436" t="s">
        <v>14</v>
      </c>
      <c r="B637" s="436" t="s">
        <v>14</v>
      </c>
      <c r="C637" s="436" t="s">
        <v>14</v>
      </c>
      <c r="D637" s="436" t="s">
        <v>14</v>
      </c>
      <c r="E637" s="436" t="s">
        <v>14</v>
      </c>
      <c r="F637" s="436" t="s">
        <v>501</v>
      </c>
      <c r="G637" s="437" t="s">
        <v>502</v>
      </c>
      <c r="H637" s="438" t="s">
        <v>1153</v>
      </c>
    </row>
    <row r="638" spans="1:8" s="423" customFormat="1">
      <c r="A638" s="436" t="s">
        <v>14</v>
      </c>
      <c r="B638" s="436" t="s">
        <v>14</v>
      </c>
      <c r="C638" s="436" t="s">
        <v>14</v>
      </c>
      <c r="D638" s="436" t="s">
        <v>14</v>
      </c>
      <c r="E638" s="436" t="s">
        <v>14</v>
      </c>
      <c r="F638" s="436" t="s">
        <v>504</v>
      </c>
      <c r="G638" s="437" t="s">
        <v>505</v>
      </c>
      <c r="H638" s="438" t="s">
        <v>1154</v>
      </c>
    </row>
    <row r="639" spans="1:8" s="423" customFormat="1">
      <c r="A639" s="436" t="s">
        <v>14</v>
      </c>
      <c r="B639" s="436" t="s">
        <v>14</v>
      </c>
      <c r="C639" s="436" t="s">
        <v>14</v>
      </c>
      <c r="D639" s="436" t="s">
        <v>14</v>
      </c>
      <c r="E639" s="436" t="s">
        <v>14</v>
      </c>
      <c r="F639" s="436" t="s">
        <v>507</v>
      </c>
      <c r="G639" s="437" t="s">
        <v>508</v>
      </c>
      <c r="H639" s="438" t="s">
        <v>1155</v>
      </c>
    </row>
    <row r="640" spans="1:8" s="423" customFormat="1">
      <c r="A640" s="436" t="s">
        <v>14</v>
      </c>
      <c r="B640" s="436" t="s">
        <v>14</v>
      </c>
      <c r="C640" s="436" t="s">
        <v>14</v>
      </c>
      <c r="D640" s="436" t="s">
        <v>14</v>
      </c>
      <c r="E640" s="436" t="s">
        <v>510</v>
      </c>
      <c r="F640" s="436" t="s">
        <v>14</v>
      </c>
      <c r="G640" s="437" t="s">
        <v>511</v>
      </c>
      <c r="H640" s="438" t="s">
        <v>1156</v>
      </c>
    </row>
    <row r="641" spans="1:8" s="423" customFormat="1">
      <c r="A641" s="436" t="s">
        <v>14</v>
      </c>
      <c r="B641" s="436" t="s">
        <v>14</v>
      </c>
      <c r="C641" s="436" t="s">
        <v>14</v>
      </c>
      <c r="D641" s="436" t="s">
        <v>14</v>
      </c>
      <c r="E641" s="436" t="s">
        <v>14</v>
      </c>
      <c r="F641" s="436" t="s">
        <v>709</v>
      </c>
      <c r="G641" s="437" t="s">
        <v>710</v>
      </c>
      <c r="H641" s="438" t="s">
        <v>1157</v>
      </c>
    </row>
    <row r="642" spans="1:8" s="423" customFormat="1">
      <c r="A642" s="436" t="s">
        <v>14</v>
      </c>
      <c r="B642" s="436" t="s">
        <v>14</v>
      </c>
      <c r="C642" s="436" t="s">
        <v>14</v>
      </c>
      <c r="D642" s="436" t="s">
        <v>14</v>
      </c>
      <c r="E642" s="436" t="s">
        <v>14</v>
      </c>
      <c r="F642" s="436" t="s">
        <v>516</v>
      </c>
      <c r="G642" s="437" t="s">
        <v>517</v>
      </c>
      <c r="H642" s="438" t="s">
        <v>1158</v>
      </c>
    </row>
    <row r="643" spans="1:8" s="423" customFormat="1" ht="31">
      <c r="A643" s="436" t="s">
        <v>14</v>
      </c>
      <c r="B643" s="436" t="s">
        <v>14</v>
      </c>
      <c r="C643" s="436" t="s">
        <v>14</v>
      </c>
      <c r="D643" s="436" t="s">
        <v>14</v>
      </c>
      <c r="E643" s="436" t="s">
        <v>364</v>
      </c>
      <c r="F643" s="436" t="s">
        <v>14</v>
      </c>
      <c r="G643" s="437" t="s">
        <v>365</v>
      </c>
      <c r="H643" s="438" t="s">
        <v>1159</v>
      </c>
    </row>
    <row r="644" spans="1:8" s="423" customFormat="1">
      <c r="A644" s="436" t="s">
        <v>14</v>
      </c>
      <c r="B644" s="436" t="s">
        <v>14</v>
      </c>
      <c r="C644" s="436" t="s">
        <v>14</v>
      </c>
      <c r="D644" s="436" t="s">
        <v>14</v>
      </c>
      <c r="E644" s="436" t="s">
        <v>14</v>
      </c>
      <c r="F644" s="436" t="s">
        <v>367</v>
      </c>
      <c r="G644" s="437" t="s">
        <v>368</v>
      </c>
      <c r="H644" s="438" t="s">
        <v>1160</v>
      </c>
    </row>
    <row r="645" spans="1:8" s="423" customFormat="1">
      <c r="A645" s="436" t="s">
        <v>14</v>
      </c>
      <c r="B645" s="436" t="s">
        <v>14</v>
      </c>
      <c r="C645" s="436" t="s">
        <v>14</v>
      </c>
      <c r="D645" s="436" t="s">
        <v>14</v>
      </c>
      <c r="E645" s="436" t="s">
        <v>14</v>
      </c>
      <c r="F645" s="436" t="s">
        <v>526</v>
      </c>
      <c r="G645" s="437" t="s">
        <v>527</v>
      </c>
      <c r="H645" s="438" t="s">
        <v>1161</v>
      </c>
    </row>
    <row r="646" spans="1:8" s="423" customFormat="1">
      <c r="A646" s="436" t="s">
        <v>14</v>
      </c>
      <c r="B646" s="436" t="s">
        <v>14</v>
      </c>
      <c r="C646" s="436" t="s">
        <v>14</v>
      </c>
      <c r="D646" s="436" t="s">
        <v>14</v>
      </c>
      <c r="E646" s="436" t="s">
        <v>14</v>
      </c>
      <c r="F646" s="436" t="s">
        <v>529</v>
      </c>
      <c r="G646" s="437" t="s">
        <v>530</v>
      </c>
      <c r="H646" s="438" t="s">
        <v>1162</v>
      </c>
    </row>
    <row r="647" spans="1:8" s="423" customFormat="1">
      <c r="A647" s="436" t="s">
        <v>14</v>
      </c>
      <c r="B647" s="436" t="s">
        <v>14</v>
      </c>
      <c r="C647" s="436" t="s">
        <v>14</v>
      </c>
      <c r="D647" s="436" t="s">
        <v>14</v>
      </c>
      <c r="E647" s="436" t="s">
        <v>14</v>
      </c>
      <c r="F647" s="436" t="s">
        <v>370</v>
      </c>
      <c r="G647" s="437" t="s">
        <v>371</v>
      </c>
      <c r="H647" s="438" t="s">
        <v>1163</v>
      </c>
    </row>
    <row r="648" spans="1:8" s="423" customFormat="1">
      <c r="A648" s="436" t="s">
        <v>14</v>
      </c>
      <c r="B648" s="436" t="s">
        <v>14</v>
      </c>
      <c r="C648" s="436" t="s">
        <v>14</v>
      </c>
      <c r="D648" s="436" t="s">
        <v>14</v>
      </c>
      <c r="E648" s="436" t="s">
        <v>533</v>
      </c>
      <c r="F648" s="436" t="s">
        <v>14</v>
      </c>
      <c r="G648" s="437" t="s">
        <v>534</v>
      </c>
      <c r="H648" s="438" t="s">
        <v>1164</v>
      </c>
    </row>
    <row r="649" spans="1:8" s="423" customFormat="1">
      <c r="A649" s="436" t="s">
        <v>14</v>
      </c>
      <c r="B649" s="436" t="s">
        <v>14</v>
      </c>
      <c r="C649" s="436" t="s">
        <v>14</v>
      </c>
      <c r="D649" s="436" t="s">
        <v>14</v>
      </c>
      <c r="E649" s="436" t="s">
        <v>14</v>
      </c>
      <c r="F649" s="436" t="s">
        <v>538</v>
      </c>
      <c r="G649" s="437" t="s">
        <v>368</v>
      </c>
      <c r="H649" s="438" t="s">
        <v>1164</v>
      </c>
    </row>
    <row r="650" spans="1:8" s="423" customFormat="1">
      <c r="A650" s="436" t="s">
        <v>14</v>
      </c>
      <c r="B650" s="436" t="s">
        <v>14</v>
      </c>
      <c r="C650" s="436" t="s">
        <v>14</v>
      </c>
      <c r="D650" s="436" t="s">
        <v>14</v>
      </c>
      <c r="E650" s="436" t="s">
        <v>342</v>
      </c>
      <c r="F650" s="436" t="s">
        <v>14</v>
      </c>
      <c r="G650" s="437" t="s">
        <v>343</v>
      </c>
      <c r="H650" s="438" t="s">
        <v>1165</v>
      </c>
    </row>
    <row r="651" spans="1:8" s="423" customFormat="1">
      <c r="A651" s="436" t="s">
        <v>14</v>
      </c>
      <c r="B651" s="436" t="s">
        <v>14</v>
      </c>
      <c r="C651" s="436" t="s">
        <v>14</v>
      </c>
      <c r="D651" s="436" t="s">
        <v>14</v>
      </c>
      <c r="E651" s="436" t="s">
        <v>14</v>
      </c>
      <c r="F651" s="436" t="s">
        <v>374</v>
      </c>
      <c r="G651" s="437" t="s">
        <v>375</v>
      </c>
      <c r="H651" s="438" t="s">
        <v>1165</v>
      </c>
    </row>
    <row r="652" spans="1:8" s="423" customFormat="1">
      <c r="A652" s="436" t="s">
        <v>14</v>
      </c>
      <c r="B652" s="436" t="s">
        <v>14</v>
      </c>
      <c r="C652" s="436" t="s">
        <v>14</v>
      </c>
      <c r="D652" s="436" t="s">
        <v>14</v>
      </c>
      <c r="E652" s="436" t="s">
        <v>549</v>
      </c>
      <c r="F652" s="436" t="s">
        <v>14</v>
      </c>
      <c r="G652" s="437" t="s">
        <v>550</v>
      </c>
      <c r="H652" s="438" t="s">
        <v>1166</v>
      </c>
    </row>
    <row r="653" spans="1:8" s="423" customFormat="1">
      <c r="A653" s="436" t="s">
        <v>14</v>
      </c>
      <c r="B653" s="436" t="s">
        <v>14</v>
      </c>
      <c r="C653" s="436" t="s">
        <v>14</v>
      </c>
      <c r="D653" s="436" t="s">
        <v>14</v>
      </c>
      <c r="E653" s="436" t="s">
        <v>14</v>
      </c>
      <c r="F653" s="436" t="s">
        <v>552</v>
      </c>
      <c r="G653" s="437" t="s">
        <v>553</v>
      </c>
      <c r="H653" s="438" t="s">
        <v>1166</v>
      </c>
    </row>
    <row r="654" spans="1:8" s="423" customFormat="1">
      <c r="A654" s="436" t="s">
        <v>14</v>
      </c>
      <c r="B654" s="436" t="s">
        <v>14</v>
      </c>
      <c r="C654" s="436" t="s">
        <v>14</v>
      </c>
      <c r="D654" s="436" t="s">
        <v>14</v>
      </c>
      <c r="E654" s="436" t="s">
        <v>1048</v>
      </c>
      <c r="F654" s="436" t="s">
        <v>14</v>
      </c>
      <c r="G654" s="437" t="s">
        <v>1049</v>
      </c>
      <c r="H654" s="438" t="s">
        <v>1167</v>
      </c>
    </row>
    <row r="655" spans="1:8" s="423" customFormat="1">
      <c r="A655" s="436" t="s">
        <v>14</v>
      </c>
      <c r="B655" s="436" t="s">
        <v>14</v>
      </c>
      <c r="C655" s="436" t="s">
        <v>14</v>
      </c>
      <c r="D655" s="436" t="s">
        <v>14</v>
      </c>
      <c r="E655" s="436" t="s">
        <v>14</v>
      </c>
      <c r="F655" s="436" t="s">
        <v>1051</v>
      </c>
      <c r="G655" s="437" t="s">
        <v>1052</v>
      </c>
      <c r="H655" s="438" t="s">
        <v>1167</v>
      </c>
    </row>
    <row r="656" spans="1:8" s="423" customFormat="1">
      <c r="A656" s="436" t="s">
        <v>14</v>
      </c>
      <c r="B656" s="436" t="s">
        <v>14</v>
      </c>
      <c r="C656" s="436" t="s">
        <v>14</v>
      </c>
      <c r="D656" s="436" t="s">
        <v>14</v>
      </c>
      <c r="E656" s="436" t="s">
        <v>346</v>
      </c>
      <c r="F656" s="436" t="s">
        <v>14</v>
      </c>
      <c r="G656" s="437" t="s">
        <v>109</v>
      </c>
      <c r="H656" s="438" t="s">
        <v>1168</v>
      </c>
    </row>
    <row r="657" spans="1:8" s="423" customFormat="1">
      <c r="A657" s="436" t="s">
        <v>14</v>
      </c>
      <c r="B657" s="436" t="s">
        <v>14</v>
      </c>
      <c r="C657" s="436" t="s">
        <v>14</v>
      </c>
      <c r="D657" s="436" t="s">
        <v>14</v>
      </c>
      <c r="E657" s="436" t="s">
        <v>14</v>
      </c>
      <c r="F657" s="436" t="s">
        <v>555</v>
      </c>
      <c r="G657" s="437" t="s">
        <v>556</v>
      </c>
      <c r="H657" s="438" t="s">
        <v>1169</v>
      </c>
    </row>
    <row r="658" spans="1:8" s="423" customFormat="1">
      <c r="A658" s="436" t="s">
        <v>14</v>
      </c>
      <c r="B658" s="436" t="s">
        <v>14</v>
      </c>
      <c r="C658" s="436" t="s">
        <v>14</v>
      </c>
      <c r="D658" s="436" t="s">
        <v>14</v>
      </c>
      <c r="E658" s="436" t="s">
        <v>14</v>
      </c>
      <c r="F658" s="436" t="s">
        <v>561</v>
      </c>
      <c r="G658" s="437" t="s">
        <v>562</v>
      </c>
      <c r="H658" s="438" t="s">
        <v>1170</v>
      </c>
    </row>
    <row r="659" spans="1:8" s="423" customFormat="1">
      <c r="A659" s="436" t="s">
        <v>14</v>
      </c>
      <c r="B659" s="436" t="s">
        <v>14</v>
      </c>
      <c r="C659" s="436" t="s">
        <v>14</v>
      </c>
      <c r="D659" s="436" t="s">
        <v>14</v>
      </c>
      <c r="E659" s="436" t="s">
        <v>14</v>
      </c>
      <c r="F659" s="436" t="s">
        <v>348</v>
      </c>
      <c r="G659" s="437" t="s">
        <v>349</v>
      </c>
      <c r="H659" s="438" t="s">
        <v>1171</v>
      </c>
    </row>
    <row r="660" spans="1:8" s="423" customFormat="1" ht="46.5">
      <c r="A660" s="436" t="s">
        <v>14</v>
      </c>
      <c r="B660" s="436" t="s">
        <v>14</v>
      </c>
      <c r="C660" s="436" t="s">
        <v>14</v>
      </c>
      <c r="D660" s="436" t="s">
        <v>14</v>
      </c>
      <c r="E660" s="436" t="s">
        <v>946</v>
      </c>
      <c r="F660" s="436" t="s">
        <v>14</v>
      </c>
      <c r="G660" s="437" t="s">
        <v>947</v>
      </c>
      <c r="H660" s="438" t="s">
        <v>1172</v>
      </c>
    </row>
    <row r="661" spans="1:8" s="423" customFormat="1">
      <c r="A661" s="436" t="s">
        <v>14</v>
      </c>
      <c r="B661" s="436" t="s">
        <v>14</v>
      </c>
      <c r="C661" s="436" t="s">
        <v>14</v>
      </c>
      <c r="D661" s="436" t="s">
        <v>14</v>
      </c>
      <c r="E661" s="436" t="s">
        <v>14</v>
      </c>
      <c r="F661" s="436" t="s">
        <v>1103</v>
      </c>
      <c r="G661" s="437" t="s">
        <v>1104</v>
      </c>
      <c r="H661" s="438" t="s">
        <v>1173</v>
      </c>
    </row>
    <row r="662" spans="1:8" s="423" customFormat="1" ht="62">
      <c r="A662" s="436" t="s">
        <v>14</v>
      </c>
      <c r="B662" s="436" t="s">
        <v>14</v>
      </c>
      <c r="C662" s="436" t="s">
        <v>14</v>
      </c>
      <c r="D662" s="436" t="s">
        <v>14</v>
      </c>
      <c r="E662" s="436" t="s">
        <v>14</v>
      </c>
      <c r="F662" s="436" t="s">
        <v>949</v>
      </c>
      <c r="G662" s="437" t="s">
        <v>950</v>
      </c>
      <c r="H662" s="438" t="s">
        <v>1174</v>
      </c>
    </row>
    <row r="663" spans="1:8" s="423" customFormat="1">
      <c r="A663" s="436" t="s">
        <v>14</v>
      </c>
      <c r="B663" s="436" t="s">
        <v>14</v>
      </c>
      <c r="C663" s="436" t="s">
        <v>14</v>
      </c>
      <c r="D663" s="436" t="s">
        <v>14</v>
      </c>
      <c r="E663" s="436" t="s">
        <v>656</v>
      </c>
      <c r="F663" s="436" t="s">
        <v>14</v>
      </c>
      <c r="G663" s="437" t="s">
        <v>657</v>
      </c>
      <c r="H663" s="438" t="s">
        <v>1175</v>
      </c>
    </row>
    <row r="664" spans="1:8" s="423" customFormat="1">
      <c r="A664" s="436" t="s">
        <v>14</v>
      </c>
      <c r="B664" s="436" t="s">
        <v>14</v>
      </c>
      <c r="C664" s="436" t="s">
        <v>14</v>
      </c>
      <c r="D664" s="436" t="s">
        <v>14</v>
      </c>
      <c r="E664" s="436" t="s">
        <v>14</v>
      </c>
      <c r="F664" s="436" t="s">
        <v>659</v>
      </c>
      <c r="G664" s="437" t="s">
        <v>660</v>
      </c>
      <c r="H664" s="438" t="s">
        <v>1175</v>
      </c>
    </row>
    <row r="665" spans="1:8" s="423" customFormat="1">
      <c r="A665" s="436" t="s">
        <v>14</v>
      </c>
      <c r="B665" s="436" t="s">
        <v>14</v>
      </c>
      <c r="C665" s="436" t="s">
        <v>14</v>
      </c>
      <c r="D665" s="436" t="s">
        <v>14</v>
      </c>
      <c r="E665" s="436" t="s">
        <v>866</v>
      </c>
      <c r="F665" s="436" t="s">
        <v>14</v>
      </c>
      <c r="G665" s="437" t="s">
        <v>867</v>
      </c>
      <c r="H665" s="438" t="s">
        <v>1176</v>
      </c>
    </row>
    <row r="666" spans="1:8" s="423" customFormat="1" ht="31">
      <c r="A666" s="436" t="s">
        <v>14</v>
      </c>
      <c r="B666" s="436" t="s">
        <v>14</v>
      </c>
      <c r="C666" s="436" t="s">
        <v>14</v>
      </c>
      <c r="D666" s="436" t="s">
        <v>14</v>
      </c>
      <c r="E666" s="436" t="s">
        <v>14</v>
      </c>
      <c r="F666" s="436" t="s">
        <v>869</v>
      </c>
      <c r="G666" s="437" t="s">
        <v>870</v>
      </c>
      <c r="H666" s="438" t="s">
        <v>1176</v>
      </c>
    </row>
    <row r="667" spans="1:8" s="423" customFormat="1" ht="46.5">
      <c r="A667" s="436" t="s">
        <v>14</v>
      </c>
      <c r="B667" s="436" t="s">
        <v>14</v>
      </c>
      <c r="C667" s="436" t="s">
        <v>14</v>
      </c>
      <c r="D667" s="436" t="s">
        <v>1177</v>
      </c>
      <c r="E667" s="436" t="s">
        <v>14</v>
      </c>
      <c r="F667" s="436" t="s">
        <v>14</v>
      </c>
      <c r="G667" s="437" t="s">
        <v>1178</v>
      </c>
      <c r="H667" s="438" t="s">
        <v>1179</v>
      </c>
    </row>
    <row r="668" spans="1:8" s="423" customFormat="1">
      <c r="A668" s="436" t="s">
        <v>14</v>
      </c>
      <c r="B668" s="436" t="s">
        <v>14</v>
      </c>
      <c r="C668" s="436" t="s">
        <v>14</v>
      </c>
      <c r="D668" s="436" t="s">
        <v>14</v>
      </c>
      <c r="E668" s="436" t="s">
        <v>383</v>
      </c>
      <c r="F668" s="436" t="s">
        <v>14</v>
      </c>
      <c r="G668" s="437" t="s">
        <v>384</v>
      </c>
      <c r="H668" s="438" t="s">
        <v>1180</v>
      </c>
    </row>
    <row r="669" spans="1:8" s="423" customFormat="1">
      <c r="A669" s="436" t="s">
        <v>14</v>
      </c>
      <c r="B669" s="436" t="s">
        <v>14</v>
      </c>
      <c r="C669" s="436" t="s">
        <v>14</v>
      </c>
      <c r="D669" s="436" t="s">
        <v>14</v>
      </c>
      <c r="E669" s="436" t="s">
        <v>14</v>
      </c>
      <c r="F669" s="436" t="s">
        <v>386</v>
      </c>
      <c r="G669" s="437" t="s">
        <v>387</v>
      </c>
      <c r="H669" s="438" t="s">
        <v>1180</v>
      </c>
    </row>
    <row r="670" spans="1:8" s="423" customFormat="1">
      <c r="A670" s="436" t="s">
        <v>14</v>
      </c>
      <c r="B670" s="436" t="s">
        <v>14</v>
      </c>
      <c r="C670" s="436" t="s">
        <v>14</v>
      </c>
      <c r="D670" s="436" t="s">
        <v>14</v>
      </c>
      <c r="E670" s="436" t="s">
        <v>328</v>
      </c>
      <c r="F670" s="436" t="s">
        <v>14</v>
      </c>
      <c r="G670" s="437" t="s">
        <v>329</v>
      </c>
      <c r="H670" s="438" t="s">
        <v>1181</v>
      </c>
    </row>
    <row r="671" spans="1:8" s="423" customFormat="1">
      <c r="A671" s="436" t="s">
        <v>14</v>
      </c>
      <c r="B671" s="436" t="s">
        <v>14</v>
      </c>
      <c r="C671" s="436" t="s">
        <v>14</v>
      </c>
      <c r="D671" s="436" t="s">
        <v>14</v>
      </c>
      <c r="E671" s="436" t="s">
        <v>14</v>
      </c>
      <c r="F671" s="436" t="s">
        <v>393</v>
      </c>
      <c r="G671" s="437" t="s">
        <v>394</v>
      </c>
      <c r="H671" s="438" t="s">
        <v>948</v>
      </c>
    </row>
    <row r="672" spans="1:8" s="423" customFormat="1">
      <c r="A672" s="436" t="s">
        <v>14</v>
      </c>
      <c r="B672" s="436" t="s">
        <v>14</v>
      </c>
      <c r="C672" s="436" t="s">
        <v>14</v>
      </c>
      <c r="D672" s="436" t="s">
        <v>14</v>
      </c>
      <c r="E672" s="436" t="s">
        <v>14</v>
      </c>
      <c r="F672" s="436" t="s">
        <v>396</v>
      </c>
      <c r="G672" s="437" t="s">
        <v>397</v>
      </c>
      <c r="H672" s="438" t="s">
        <v>1182</v>
      </c>
    </row>
    <row r="673" spans="1:8" s="423" customFormat="1">
      <c r="A673" s="436" t="s">
        <v>14</v>
      </c>
      <c r="B673" s="436" t="s">
        <v>14</v>
      </c>
      <c r="C673" s="436" t="s">
        <v>14</v>
      </c>
      <c r="D673" s="436" t="s">
        <v>14</v>
      </c>
      <c r="E673" s="436" t="s">
        <v>14</v>
      </c>
      <c r="F673" s="436" t="s">
        <v>408</v>
      </c>
      <c r="G673" s="437" t="s">
        <v>409</v>
      </c>
      <c r="H673" s="438" t="s">
        <v>1183</v>
      </c>
    </row>
    <row r="674" spans="1:8" s="423" customFormat="1">
      <c r="A674" s="436" t="s">
        <v>14</v>
      </c>
      <c r="B674" s="436" t="s">
        <v>14</v>
      </c>
      <c r="C674" s="436" t="s">
        <v>14</v>
      </c>
      <c r="D674" s="436" t="s">
        <v>14</v>
      </c>
      <c r="E674" s="436" t="s">
        <v>14</v>
      </c>
      <c r="F674" s="436" t="s">
        <v>763</v>
      </c>
      <c r="G674" s="437" t="s">
        <v>764</v>
      </c>
      <c r="H674" s="438" t="s">
        <v>1184</v>
      </c>
    </row>
    <row r="675" spans="1:8" s="423" customFormat="1">
      <c r="A675" s="436" t="s">
        <v>14</v>
      </c>
      <c r="B675" s="436" t="s">
        <v>14</v>
      </c>
      <c r="C675" s="436" t="s">
        <v>14</v>
      </c>
      <c r="D675" s="436" t="s">
        <v>14</v>
      </c>
      <c r="E675" s="436" t="s">
        <v>14</v>
      </c>
      <c r="F675" s="436" t="s">
        <v>412</v>
      </c>
      <c r="G675" s="437" t="s">
        <v>413</v>
      </c>
      <c r="H675" s="438" t="s">
        <v>1185</v>
      </c>
    </row>
    <row r="676" spans="1:8" s="423" customFormat="1">
      <c r="A676" s="436" t="s">
        <v>14</v>
      </c>
      <c r="B676" s="436" t="s">
        <v>14</v>
      </c>
      <c r="C676" s="436" t="s">
        <v>14</v>
      </c>
      <c r="D676" s="436" t="s">
        <v>14</v>
      </c>
      <c r="E676" s="436" t="s">
        <v>433</v>
      </c>
      <c r="F676" s="436" t="s">
        <v>14</v>
      </c>
      <c r="G676" s="437" t="s">
        <v>434</v>
      </c>
      <c r="H676" s="438" t="s">
        <v>1186</v>
      </c>
    </row>
    <row r="677" spans="1:8" s="423" customFormat="1">
      <c r="A677" s="436" t="s">
        <v>14</v>
      </c>
      <c r="B677" s="436" t="s">
        <v>14</v>
      </c>
      <c r="C677" s="436" t="s">
        <v>14</v>
      </c>
      <c r="D677" s="436" t="s">
        <v>14</v>
      </c>
      <c r="E677" s="436" t="s">
        <v>14</v>
      </c>
      <c r="F677" s="436" t="s">
        <v>436</v>
      </c>
      <c r="G677" s="437" t="s">
        <v>437</v>
      </c>
      <c r="H677" s="438" t="s">
        <v>1187</v>
      </c>
    </row>
    <row r="678" spans="1:8" s="423" customFormat="1">
      <c r="A678" s="436" t="s">
        <v>14</v>
      </c>
      <c r="B678" s="436" t="s">
        <v>14</v>
      </c>
      <c r="C678" s="436" t="s">
        <v>14</v>
      </c>
      <c r="D678" s="436" t="s">
        <v>14</v>
      </c>
      <c r="E678" s="436" t="s">
        <v>14</v>
      </c>
      <c r="F678" s="436" t="s">
        <v>439</v>
      </c>
      <c r="G678" s="437" t="s">
        <v>440</v>
      </c>
      <c r="H678" s="438" t="s">
        <v>1188</v>
      </c>
    </row>
    <row r="679" spans="1:8" s="423" customFormat="1">
      <c r="A679" s="436" t="s">
        <v>14</v>
      </c>
      <c r="B679" s="436" t="s">
        <v>14</v>
      </c>
      <c r="C679" s="436" t="s">
        <v>14</v>
      </c>
      <c r="D679" s="436" t="s">
        <v>14</v>
      </c>
      <c r="E679" s="436" t="s">
        <v>14</v>
      </c>
      <c r="F679" s="436" t="s">
        <v>442</v>
      </c>
      <c r="G679" s="437" t="s">
        <v>443</v>
      </c>
      <c r="H679" s="438" t="s">
        <v>1189</v>
      </c>
    </row>
    <row r="680" spans="1:8" s="423" customFormat="1">
      <c r="A680" s="436" t="s">
        <v>14</v>
      </c>
      <c r="B680" s="436" t="s">
        <v>14</v>
      </c>
      <c r="C680" s="436" t="s">
        <v>14</v>
      </c>
      <c r="D680" s="436" t="s">
        <v>14</v>
      </c>
      <c r="E680" s="436" t="s">
        <v>14</v>
      </c>
      <c r="F680" s="436" t="s">
        <v>445</v>
      </c>
      <c r="G680" s="437" t="s">
        <v>446</v>
      </c>
      <c r="H680" s="438" t="s">
        <v>1190</v>
      </c>
    </row>
    <row r="681" spans="1:8" s="423" customFormat="1">
      <c r="A681" s="436" t="s">
        <v>14</v>
      </c>
      <c r="B681" s="436" t="s">
        <v>14</v>
      </c>
      <c r="C681" s="436" t="s">
        <v>14</v>
      </c>
      <c r="D681" s="436" t="s">
        <v>14</v>
      </c>
      <c r="E681" s="436" t="s">
        <v>453</v>
      </c>
      <c r="F681" s="436" t="s">
        <v>14</v>
      </c>
      <c r="G681" s="437" t="s">
        <v>454</v>
      </c>
      <c r="H681" s="438" t="s">
        <v>1191</v>
      </c>
    </row>
    <row r="682" spans="1:8" s="423" customFormat="1">
      <c r="A682" s="436" t="s">
        <v>14</v>
      </c>
      <c r="B682" s="436" t="s">
        <v>14</v>
      </c>
      <c r="C682" s="436" t="s">
        <v>14</v>
      </c>
      <c r="D682" s="436" t="s">
        <v>14</v>
      </c>
      <c r="E682" s="436" t="s">
        <v>14</v>
      </c>
      <c r="F682" s="436" t="s">
        <v>456</v>
      </c>
      <c r="G682" s="437" t="s">
        <v>457</v>
      </c>
      <c r="H682" s="438" t="s">
        <v>1191</v>
      </c>
    </row>
    <row r="683" spans="1:8" s="423" customFormat="1">
      <c r="A683" s="436" t="s">
        <v>14</v>
      </c>
      <c r="B683" s="436" t="s">
        <v>14</v>
      </c>
      <c r="C683" s="436" t="s">
        <v>14</v>
      </c>
      <c r="D683" s="436" t="s">
        <v>14</v>
      </c>
      <c r="E683" s="436" t="s">
        <v>480</v>
      </c>
      <c r="F683" s="436" t="s">
        <v>14</v>
      </c>
      <c r="G683" s="437" t="s">
        <v>481</v>
      </c>
      <c r="H683" s="438" t="s">
        <v>1192</v>
      </c>
    </row>
    <row r="684" spans="1:8" s="423" customFormat="1" ht="46.5">
      <c r="A684" s="436" t="s">
        <v>14</v>
      </c>
      <c r="B684" s="436" t="s">
        <v>14</v>
      </c>
      <c r="C684" s="436" t="s">
        <v>14</v>
      </c>
      <c r="D684" s="436" t="s">
        <v>14</v>
      </c>
      <c r="E684" s="436" t="s">
        <v>14</v>
      </c>
      <c r="F684" s="436" t="s">
        <v>483</v>
      </c>
      <c r="G684" s="437" t="s">
        <v>484</v>
      </c>
      <c r="H684" s="438" t="s">
        <v>1193</v>
      </c>
    </row>
    <row r="685" spans="1:8" s="423" customFormat="1">
      <c r="A685" s="436" t="s">
        <v>14</v>
      </c>
      <c r="B685" s="436" t="s">
        <v>14</v>
      </c>
      <c r="C685" s="436" t="s">
        <v>14</v>
      </c>
      <c r="D685" s="436" t="s">
        <v>14</v>
      </c>
      <c r="E685" s="436" t="s">
        <v>14</v>
      </c>
      <c r="F685" s="436" t="s">
        <v>486</v>
      </c>
      <c r="G685" s="437" t="s">
        <v>487</v>
      </c>
      <c r="H685" s="438" t="s">
        <v>1194</v>
      </c>
    </row>
    <row r="686" spans="1:8" s="423" customFormat="1">
      <c r="A686" s="436" t="s">
        <v>14</v>
      </c>
      <c r="B686" s="436" t="s">
        <v>14</v>
      </c>
      <c r="C686" s="436" t="s">
        <v>14</v>
      </c>
      <c r="D686" s="436" t="s">
        <v>14</v>
      </c>
      <c r="E686" s="436" t="s">
        <v>495</v>
      </c>
      <c r="F686" s="436" t="s">
        <v>14</v>
      </c>
      <c r="G686" s="437" t="s">
        <v>496</v>
      </c>
      <c r="H686" s="438" t="s">
        <v>1195</v>
      </c>
    </row>
    <row r="687" spans="1:8" s="423" customFormat="1">
      <c r="A687" s="436" t="s">
        <v>14</v>
      </c>
      <c r="B687" s="436" t="s">
        <v>14</v>
      </c>
      <c r="C687" s="436" t="s">
        <v>14</v>
      </c>
      <c r="D687" s="436" t="s">
        <v>14</v>
      </c>
      <c r="E687" s="436" t="s">
        <v>14</v>
      </c>
      <c r="F687" s="436" t="s">
        <v>498</v>
      </c>
      <c r="G687" s="437" t="s">
        <v>499</v>
      </c>
      <c r="H687" s="438" t="s">
        <v>1196</v>
      </c>
    </row>
    <row r="688" spans="1:8" s="423" customFormat="1">
      <c r="A688" s="436" t="s">
        <v>14</v>
      </c>
      <c r="B688" s="436" t="s">
        <v>14</v>
      </c>
      <c r="C688" s="436" t="s">
        <v>14</v>
      </c>
      <c r="D688" s="436" t="s">
        <v>14</v>
      </c>
      <c r="E688" s="436" t="s">
        <v>14</v>
      </c>
      <c r="F688" s="436" t="s">
        <v>501</v>
      </c>
      <c r="G688" s="437" t="s">
        <v>502</v>
      </c>
      <c r="H688" s="438" t="s">
        <v>1197</v>
      </c>
    </row>
    <row r="689" spans="1:8" s="423" customFormat="1">
      <c r="A689" s="436" t="s">
        <v>14</v>
      </c>
      <c r="B689" s="436" t="s">
        <v>14</v>
      </c>
      <c r="C689" s="436" t="s">
        <v>14</v>
      </c>
      <c r="D689" s="436" t="s">
        <v>14</v>
      </c>
      <c r="E689" s="436" t="s">
        <v>549</v>
      </c>
      <c r="F689" s="436" t="s">
        <v>14</v>
      </c>
      <c r="G689" s="437" t="s">
        <v>550</v>
      </c>
      <c r="H689" s="438" t="s">
        <v>941</v>
      </c>
    </row>
    <row r="690" spans="1:8" s="423" customFormat="1">
      <c r="A690" s="436" t="s">
        <v>14</v>
      </c>
      <c r="B690" s="436" t="s">
        <v>14</v>
      </c>
      <c r="C690" s="436" t="s">
        <v>14</v>
      </c>
      <c r="D690" s="436" t="s">
        <v>14</v>
      </c>
      <c r="E690" s="436" t="s">
        <v>14</v>
      </c>
      <c r="F690" s="436" t="s">
        <v>552</v>
      </c>
      <c r="G690" s="437" t="s">
        <v>553</v>
      </c>
      <c r="H690" s="438" t="s">
        <v>941</v>
      </c>
    </row>
    <row r="691" spans="1:8" s="423" customFormat="1">
      <c r="A691" s="436" t="s">
        <v>14</v>
      </c>
      <c r="B691" s="436" t="s">
        <v>14</v>
      </c>
      <c r="C691" s="436" t="s">
        <v>14</v>
      </c>
      <c r="D691" s="436" t="s">
        <v>14</v>
      </c>
      <c r="E691" s="436" t="s">
        <v>346</v>
      </c>
      <c r="F691" s="436" t="s">
        <v>14</v>
      </c>
      <c r="G691" s="437" t="s">
        <v>109</v>
      </c>
      <c r="H691" s="438" t="s">
        <v>1198</v>
      </c>
    </row>
    <row r="692" spans="1:8" s="423" customFormat="1">
      <c r="A692" s="436" t="s">
        <v>14</v>
      </c>
      <c r="B692" s="436" t="s">
        <v>14</v>
      </c>
      <c r="C692" s="436" t="s">
        <v>14</v>
      </c>
      <c r="D692" s="436" t="s">
        <v>14</v>
      </c>
      <c r="E692" s="436" t="s">
        <v>14</v>
      </c>
      <c r="F692" s="436" t="s">
        <v>555</v>
      </c>
      <c r="G692" s="437" t="s">
        <v>556</v>
      </c>
      <c r="H692" s="438" t="s">
        <v>1199</v>
      </c>
    </row>
    <row r="693" spans="1:8" s="423" customFormat="1">
      <c r="A693" s="436" t="s">
        <v>14</v>
      </c>
      <c r="B693" s="436" t="s">
        <v>14</v>
      </c>
      <c r="C693" s="436" t="s">
        <v>14</v>
      </c>
      <c r="D693" s="436" t="s">
        <v>14</v>
      </c>
      <c r="E693" s="436" t="s">
        <v>14</v>
      </c>
      <c r="F693" s="436" t="s">
        <v>561</v>
      </c>
      <c r="G693" s="437" t="s">
        <v>562</v>
      </c>
      <c r="H693" s="438" t="s">
        <v>1200</v>
      </c>
    </row>
    <row r="694" spans="1:8" s="423" customFormat="1">
      <c r="A694" s="436" t="s">
        <v>14</v>
      </c>
      <c r="B694" s="436" t="s">
        <v>14</v>
      </c>
      <c r="C694" s="436" t="s">
        <v>14</v>
      </c>
      <c r="D694" s="436" t="s">
        <v>14</v>
      </c>
      <c r="E694" s="436" t="s">
        <v>14</v>
      </c>
      <c r="F694" s="436" t="s">
        <v>348</v>
      </c>
      <c r="G694" s="437" t="s">
        <v>349</v>
      </c>
      <c r="H694" s="438" t="s">
        <v>1201</v>
      </c>
    </row>
    <row r="695" spans="1:8" s="423" customFormat="1" ht="46.5">
      <c r="A695" s="436" t="s">
        <v>14</v>
      </c>
      <c r="B695" s="436" t="s">
        <v>14</v>
      </c>
      <c r="C695" s="436" t="s">
        <v>14</v>
      </c>
      <c r="D695" s="436" t="s">
        <v>14</v>
      </c>
      <c r="E695" s="436" t="s">
        <v>946</v>
      </c>
      <c r="F695" s="436" t="s">
        <v>14</v>
      </c>
      <c r="G695" s="437" t="s">
        <v>947</v>
      </c>
      <c r="H695" s="438" t="s">
        <v>948</v>
      </c>
    </row>
    <row r="696" spans="1:8" s="423" customFormat="1" ht="62">
      <c r="A696" s="436" t="s">
        <v>14</v>
      </c>
      <c r="B696" s="436" t="s">
        <v>14</v>
      </c>
      <c r="C696" s="436" t="s">
        <v>14</v>
      </c>
      <c r="D696" s="436" t="s">
        <v>14</v>
      </c>
      <c r="E696" s="436" t="s">
        <v>14</v>
      </c>
      <c r="F696" s="436" t="s">
        <v>949</v>
      </c>
      <c r="G696" s="437" t="s">
        <v>950</v>
      </c>
      <c r="H696" s="438" t="s">
        <v>948</v>
      </c>
    </row>
    <row r="697" spans="1:8" s="423" customFormat="1">
      <c r="A697" s="436" t="s">
        <v>14</v>
      </c>
      <c r="B697" s="436" t="s">
        <v>14</v>
      </c>
      <c r="C697" s="436" t="s">
        <v>1202</v>
      </c>
      <c r="D697" s="436" t="s">
        <v>14</v>
      </c>
      <c r="E697" s="436" t="s">
        <v>14</v>
      </c>
      <c r="F697" s="436" t="s">
        <v>14</v>
      </c>
      <c r="G697" s="437" t="s">
        <v>1203</v>
      </c>
      <c r="H697" s="438" t="s">
        <v>1204</v>
      </c>
    </row>
    <row r="698" spans="1:8" s="423" customFormat="1" ht="31">
      <c r="A698" s="436" t="s">
        <v>14</v>
      </c>
      <c r="B698" s="436" t="s">
        <v>14</v>
      </c>
      <c r="C698" s="436" t="s">
        <v>14</v>
      </c>
      <c r="D698" s="436" t="s">
        <v>1205</v>
      </c>
      <c r="E698" s="436" t="s">
        <v>14</v>
      </c>
      <c r="F698" s="436" t="s">
        <v>14</v>
      </c>
      <c r="G698" s="437" t="s">
        <v>1206</v>
      </c>
      <c r="H698" s="438" t="s">
        <v>1207</v>
      </c>
    </row>
    <row r="699" spans="1:8" s="423" customFormat="1">
      <c r="A699" s="436" t="s">
        <v>14</v>
      </c>
      <c r="B699" s="436" t="s">
        <v>14</v>
      </c>
      <c r="C699" s="436" t="s">
        <v>14</v>
      </c>
      <c r="D699" s="436" t="s">
        <v>14</v>
      </c>
      <c r="E699" s="436" t="s">
        <v>784</v>
      </c>
      <c r="F699" s="436" t="s">
        <v>14</v>
      </c>
      <c r="G699" s="437" t="s">
        <v>785</v>
      </c>
      <c r="H699" s="438" t="s">
        <v>1207</v>
      </c>
    </row>
    <row r="700" spans="1:8" s="423" customFormat="1">
      <c r="A700" s="436" t="s">
        <v>14</v>
      </c>
      <c r="B700" s="436" t="s">
        <v>14</v>
      </c>
      <c r="C700" s="436" t="s">
        <v>14</v>
      </c>
      <c r="D700" s="436" t="s">
        <v>14</v>
      </c>
      <c r="E700" s="436" t="s">
        <v>14</v>
      </c>
      <c r="F700" s="436" t="s">
        <v>1208</v>
      </c>
      <c r="G700" s="437" t="s">
        <v>109</v>
      </c>
      <c r="H700" s="438" t="s">
        <v>1207</v>
      </c>
    </row>
    <row r="701" spans="1:8" s="423" customFormat="1" ht="31">
      <c r="A701" s="436" t="s">
        <v>14</v>
      </c>
      <c r="B701" s="436" t="s">
        <v>14</v>
      </c>
      <c r="C701" s="436" t="s">
        <v>14</v>
      </c>
      <c r="D701" s="436" t="s">
        <v>1209</v>
      </c>
      <c r="E701" s="436" t="s">
        <v>14</v>
      </c>
      <c r="F701" s="436" t="s">
        <v>14</v>
      </c>
      <c r="G701" s="437" t="s">
        <v>1210</v>
      </c>
      <c r="H701" s="438" t="s">
        <v>1211</v>
      </c>
    </row>
    <row r="702" spans="1:8" s="423" customFormat="1">
      <c r="A702" s="436" t="s">
        <v>14</v>
      </c>
      <c r="B702" s="436" t="s">
        <v>14</v>
      </c>
      <c r="C702" s="436" t="s">
        <v>14</v>
      </c>
      <c r="D702" s="436" t="s">
        <v>14</v>
      </c>
      <c r="E702" s="436" t="s">
        <v>448</v>
      </c>
      <c r="F702" s="436" t="s">
        <v>14</v>
      </c>
      <c r="G702" s="437" t="s">
        <v>449</v>
      </c>
      <c r="H702" s="438" t="s">
        <v>938</v>
      </c>
    </row>
    <row r="703" spans="1:8" s="423" customFormat="1">
      <c r="A703" s="436" t="s">
        <v>14</v>
      </c>
      <c r="B703" s="436" t="s">
        <v>14</v>
      </c>
      <c r="C703" s="436" t="s">
        <v>14</v>
      </c>
      <c r="D703" s="436" t="s">
        <v>14</v>
      </c>
      <c r="E703" s="436" t="s">
        <v>14</v>
      </c>
      <c r="F703" s="436" t="s">
        <v>606</v>
      </c>
      <c r="G703" s="437" t="s">
        <v>109</v>
      </c>
      <c r="H703" s="438" t="s">
        <v>938</v>
      </c>
    </row>
    <row r="704" spans="1:8" s="423" customFormat="1">
      <c r="A704" s="436" t="s">
        <v>14</v>
      </c>
      <c r="B704" s="436" t="s">
        <v>14</v>
      </c>
      <c r="C704" s="436" t="s">
        <v>14</v>
      </c>
      <c r="D704" s="436" t="s">
        <v>14</v>
      </c>
      <c r="E704" s="436" t="s">
        <v>453</v>
      </c>
      <c r="F704" s="436" t="s">
        <v>14</v>
      </c>
      <c r="G704" s="437" t="s">
        <v>454</v>
      </c>
      <c r="H704" s="438" t="s">
        <v>834</v>
      </c>
    </row>
    <row r="705" spans="1:8" s="423" customFormat="1">
      <c r="A705" s="436" t="s">
        <v>14</v>
      </c>
      <c r="B705" s="436" t="s">
        <v>14</v>
      </c>
      <c r="C705" s="436" t="s">
        <v>14</v>
      </c>
      <c r="D705" s="436" t="s">
        <v>14</v>
      </c>
      <c r="E705" s="436" t="s">
        <v>14</v>
      </c>
      <c r="F705" s="436" t="s">
        <v>927</v>
      </c>
      <c r="G705" s="437" t="s">
        <v>928</v>
      </c>
      <c r="H705" s="438" t="s">
        <v>834</v>
      </c>
    </row>
    <row r="706" spans="1:8" s="423" customFormat="1">
      <c r="A706" s="436" t="s">
        <v>14</v>
      </c>
      <c r="B706" s="436" t="s">
        <v>14</v>
      </c>
      <c r="C706" s="436" t="s">
        <v>14</v>
      </c>
      <c r="D706" s="436" t="s">
        <v>14</v>
      </c>
      <c r="E706" s="436" t="s">
        <v>465</v>
      </c>
      <c r="F706" s="436" t="s">
        <v>14</v>
      </c>
      <c r="G706" s="437" t="s">
        <v>466</v>
      </c>
      <c r="H706" s="438" t="s">
        <v>1212</v>
      </c>
    </row>
    <row r="707" spans="1:8" s="423" customFormat="1">
      <c r="A707" s="436" t="s">
        <v>14</v>
      </c>
      <c r="B707" s="436" t="s">
        <v>14</v>
      </c>
      <c r="C707" s="436" t="s">
        <v>14</v>
      </c>
      <c r="D707" s="436" t="s">
        <v>14</v>
      </c>
      <c r="E707" s="436" t="s">
        <v>14</v>
      </c>
      <c r="F707" s="436" t="s">
        <v>468</v>
      </c>
      <c r="G707" s="437" t="s">
        <v>469</v>
      </c>
      <c r="H707" s="438" t="s">
        <v>1212</v>
      </c>
    </row>
    <row r="708" spans="1:8" s="423" customFormat="1">
      <c r="A708" s="436" t="s">
        <v>14</v>
      </c>
      <c r="B708" s="436" t="s">
        <v>14</v>
      </c>
      <c r="C708" s="436" t="s">
        <v>14</v>
      </c>
      <c r="D708" s="436" t="s">
        <v>14</v>
      </c>
      <c r="E708" s="436" t="s">
        <v>510</v>
      </c>
      <c r="F708" s="436" t="s">
        <v>14</v>
      </c>
      <c r="G708" s="437" t="s">
        <v>511</v>
      </c>
      <c r="H708" s="438" t="s">
        <v>837</v>
      </c>
    </row>
    <row r="709" spans="1:8" s="423" customFormat="1">
      <c r="A709" s="436" t="s">
        <v>14</v>
      </c>
      <c r="B709" s="436" t="s">
        <v>14</v>
      </c>
      <c r="C709" s="436" t="s">
        <v>14</v>
      </c>
      <c r="D709" s="436" t="s">
        <v>14</v>
      </c>
      <c r="E709" s="436" t="s">
        <v>14</v>
      </c>
      <c r="F709" s="436" t="s">
        <v>709</v>
      </c>
      <c r="G709" s="437" t="s">
        <v>710</v>
      </c>
      <c r="H709" s="438" t="s">
        <v>837</v>
      </c>
    </row>
    <row r="710" spans="1:8" s="423" customFormat="1">
      <c r="A710" s="436" t="s">
        <v>14</v>
      </c>
      <c r="B710" s="436" t="s">
        <v>14</v>
      </c>
      <c r="C710" s="436" t="s">
        <v>14</v>
      </c>
      <c r="D710" s="436" t="s">
        <v>14</v>
      </c>
      <c r="E710" s="436" t="s">
        <v>342</v>
      </c>
      <c r="F710" s="436" t="s">
        <v>14</v>
      </c>
      <c r="G710" s="437" t="s">
        <v>343</v>
      </c>
      <c r="H710" s="438" t="s">
        <v>1213</v>
      </c>
    </row>
    <row r="711" spans="1:8" s="423" customFormat="1">
      <c r="A711" s="436" t="s">
        <v>14</v>
      </c>
      <c r="B711" s="436" t="s">
        <v>14</v>
      </c>
      <c r="C711" s="436" t="s">
        <v>14</v>
      </c>
      <c r="D711" s="436" t="s">
        <v>14</v>
      </c>
      <c r="E711" s="436" t="s">
        <v>14</v>
      </c>
      <c r="F711" s="436" t="s">
        <v>345</v>
      </c>
      <c r="G711" s="437" t="s">
        <v>109</v>
      </c>
      <c r="H711" s="438" t="s">
        <v>1213</v>
      </c>
    </row>
    <row r="712" spans="1:8" s="423" customFormat="1">
      <c r="A712" s="436" t="s">
        <v>14</v>
      </c>
      <c r="B712" s="436" t="s">
        <v>14</v>
      </c>
      <c r="C712" s="436" t="s">
        <v>14</v>
      </c>
      <c r="D712" s="436" t="s">
        <v>14</v>
      </c>
      <c r="E712" s="436" t="s">
        <v>1048</v>
      </c>
      <c r="F712" s="436" t="s">
        <v>14</v>
      </c>
      <c r="G712" s="437" t="s">
        <v>1049</v>
      </c>
      <c r="H712" s="438" t="s">
        <v>1214</v>
      </c>
    </row>
    <row r="713" spans="1:8" s="423" customFormat="1">
      <c r="A713" s="436" t="s">
        <v>14</v>
      </c>
      <c r="B713" s="436" t="s">
        <v>14</v>
      </c>
      <c r="C713" s="436" t="s">
        <v>14</v>
      </c>
      <c r="D713" s="436" t="s">
        <v>14</v>
      </c>
      <c r="E713" s="436" t="s">
        <v>14</v>
      </c>
      <c r="F713" s="436" t="s">
        <v>1215</v>
      </c>
      <c r="G713" s="437" t="s">
        <v>109</v>
      </c>
      <c r="H713" s="438" t="s">
        <v>1214</v>
      </c>
    </row>
    <row r="714" spans="1:8" s="423" customFormat="1">
      <c r="A714" s="436" t="s">
        <v>14</v>
      </c>
      <c r="B714" s="436" t="s">
        <v>14</v>
      </c>
      <c r="C714" s="436" t="s">
        <v>14</v>
      </c>
      <c r="D714" s="436" t="s">
        <v>14</v>
      </c>
      <c r="E714" s="436" t="s">
        <v>1216</v>
      </c>
      <c r="F714" s="436" t="s">
        <v>14</v>
      </c>
      <c r="G714" s="437" t="s">
        <v>1217</v>
      </c>
      <c r="H714" s="438" t="s">
        <v>1218</v>
      </c>
    </row>
    <row r="715" spans="1:8" s="423" customFormat="1">
      <c r="A715" s="436" t="s">
        <v>14</v>
      </c>
      <c r="B715" s="436" t="s">
        <v>14</v>
      </c>
      <c r="C715" s="436" t="s">
        <v>14</v>
      </c>
      <c r="D715" s="436" t="s">
        <v>14</v>
      </c>
      <c r="E715" s="436" t="s">
        <v>14</v>
      </c>
      <c r="F715" s="436" t="s">
        <v>1219</v>
      </c>
      <c r="G715" s="437" t="s">
        <v>1220</v>
      </c>
      <c r="H715" s="438" t="s">
        <v>1221</v>
      </c>
    </row>
    <row r="716" spans="1:8" s="423" customFormat="1">
      <c r="A716" s="436" t="s">
        <v>14</v>
      </c>
      <c r="B716" s="436" t="s">
        <v>14</v>
      </c>
      <c r="C716" s="436" t="s">
        <v>14</v>
      </c>
      <c r="D716" s="436" t="s">
        <v>14</v>
      </c>
      <c r="E716" s="436" t="s">
        <v>14</v>
      </c>
      <c r="F716" s="436" t="s">
        <v>1222</v>
      </c>
      <c r="G716" s="437" t="s">
        <v>1223</v>
      </c>
      <c r="H716" s="438" t="s">
        <v>1224</v>
      </c>
    </row>
    <row r="717" spans="1:8" s="423" customFormat="1">
      <c r="A717" s="436" t="s">
        <v>14</v>
      </c>
      <c r="B717" s="436" t="s">
        <v>14</v>
      </c>
      <c r="C717" s="436" t="s">
        <v>14</v>
      </c>
      <c r="D717" s="436" t="s">
        <v>14</v>
      </c>
      <c r="E717" s="436" t="s">
        <v>14</v>
      </c>
      <c r="F717" s="436" t="s">
        <v>1225</v>
      </c>
      <c r="G717" s="437" t="s">
        <v>1226</v>
      </c>
      <c r="H717" s="438" t="s">
        <v>1227</v>
      </c>
    </row>
    <row r="718" spans="1:8" s="423" customFormat="1">
      <c r="A718" s="436" t="s">
        <v>14</v>
      </c>
      <c r="B718" s="436" t="s">
        <v>14</v>
      </c>
      <c r="C718" s="436" t="s">
        <v>14</v>
      </c>
      <c r="D718" s="436" t="s">
        <v>14</v>
      </c>
      <c r="E718" s="436" t="s">
        <v>14</v>
      </c>
      <c r="F718" s="436" t="s">
        <v>1228</v>
      </c>
      <c r="G718" s="437" t="s">
        <v>109</v>
      </c>
      <c r="H718" s="438" t="s">
        <v>1229</v>
      </c>
    </row>
    <row r="719" spans="1:8" s="423" customFormat="1">
      <c r="A719" s="436" t="s">
        <v>14</v>
      </c>
      <c r="B719" s="436" t="s">
        <v>14</v>
      </c>
      <c r="C719" s="436" t="s">
        <v>14</v>
      </c>
      <c r="D719" s="436" t="s">
        <v>14</v>
      </c>
      <c r="E719" s="436" t="s">
        <v>1053</v>
      </c>
      <c r="F719" s="436" t="s">
        <v>14</v>
      </c>
      <c r="G719" s="437" t="s">
        <v>1054</v>
      </c>
      <c r="H719" s="438" t="s">
        <v>1230</v>
      </c>
    </row>
    <row r="720" spans="1:8" s="423" customFormat="1">
      <c r="A720" s="436" t="s">
        <v>14</v>
      </c>
      <c r="B720" s="436" t="s">
        <v>14</v>
      </c>
      <c r="C720" s="436" t="s">
        <v>14</v>
      </c>
      <c r="D720" s="436" t="s">
        <v>14</v>
      </c>
      <c r="E720" s="436" t="s">
        <v>14</v>
      </c>
      <c r="F720" s="436" t="s">
        <v>1231</v>
      </c>
      <c r="G720" s="437" t="s">
        <v>1232</v>
      </c>
      <c r="H720" s="438" t="s">
        <v>1230</v>
      </c>
    </row>
    <row r="721" spans="1:8" s="423" customFormat="1">
      <c r="A721" s="436" t="s">
        <v>14</v>
      </c>
      <c r="B721" s="436" t="s">
        <v>14</v>
      </c>
      <c r="C721" s="436" t="s">
        <v>14</v>
      </c>
      <c r="D721" s="436" t="s">
        <v>14</v>
      </c>
      <c r="E721" s="436" t="s">
        <v>784</v>
      </c>
      <c r="F721" s="436" t="s">
        <v>14</v>
      </c>
      <c r="G721" s="437" t="s">
        <v>785</v>
      </c>
      <c r="H721" s="438" t="s">
        <v>1233</v>
      </c>
    </row>
    <row r="722" spans="1:8" s="423" customFormat="1" ht="31">
      <c r="A722" s="436" t="s">
        <v>14</v>
      </c>
      <c r="B722" s="436" t="s">
        <v>14</v>
      </c>
      <c r="C722" s="436" t="s">
        <v>14</v>
      </c>
      <c r="D722" s="436" t="s">
        <v>14</v>
      </c>
      <c r="E722" s="436" t="s">
        <v>14</v>
      </c>
      <c r="F722" s="436" t="s">
        <v>1234</v>
      </c>
      <c r="G722" s="437" t="s">
        <v>1235</v>
      </c>
      <c r="H722" s="438" t="s">
        <v>1236</v>
      </c>
    </row>
    <row r="723" spans="1:8" s="423" customFormat="1" ht="31">
      <c r="A723" s="436" t="s">
        <v>14</v>
      </c>
      <c r="B723" s="436" t="s">
        <v>14</v>
      </c>
      <c r="C723" s="436" t="s">
        <v>14</v>
      </c>
      <c r="D723" s="436" t="s">
        <v>14</v>
      </c>
      <c r="E723" s="436" t="s">
        <v>14</v>
      </c>
      <c r="F723" s="436" t="s">
        <v>1237</v>
      </c>
      <c r="G723" s="437" t="s">
        <v>1238</v>
      </c>
      <c r="H723" s="438" t="s">
        <v>1239</v>
      </c>
    </row>
    <row r="724" spans="1:8" s="423" customFormat="1">
      <c r="A724" s="436" t="s">
        <v>14</v>
      </c>
      <c r="B724" s="436" t="s">
        <v>14</v>
      </c>
      <c r="C724" s="436" t="s">
        <v>14</v>
      </c>
      <c r="D724" s="436" t="s">
        <v>14</v>
      </c>
      <c r="E724" s="436" t="s">
        <v>14</v>
      </c>
      <c r="F724" s="436" t="s">
        <v>1208</v>
      </c>
      <c r="G724" s="437" t="s">
        <v>109</v>
      </c>
      <c r="H724" s="438" t="s">
        <v>1240</v>
      </c>
    </row>
    <row r="725" spans="1:8" s="423" customFormat="1">
      <c r="A725" s="436" t="s">
        <v>14</v>
      </c>
      <c r="B725" s="436" t="s">
        <v>14</v>
      </c>
      <c r="C725" s="436" t="s">
        <v>14</v>
      </c>
      <c r="D725" s="436" t="s">
        <v>14</v>
      </c>
      <c r="E725" s="436" t="s">
        <v>346</v>
      </c>
      <c r="F725" s="436" t="s">
        <v>14</v>
      </c>
      <c r="G725" s="437" t="s">
        <v>109</v>
      </c>
      <c r="H725" s="438" t="s">
        <v>1241</v>
      </c>
    </row>
    <row r="726" spans="1:8" s="423" customFormat="1">
      <c r="A726" s="436" t="s">
        <v>14</v>
      </c>
      <c r="B726" s="436" t="s">
        <v>14</v>
      </c>
      <c r="C726" s="436" t="s">
        <v>14</v>
      </c>
      <c r="D726" s="436" t="s">
        <v>14</v>
      </c>
      <c r="E726" s="436" t="s">
        <v>14</v>
      </c>
      <c r="F726" s="436" t="s">
        <v>348</v>
      </c>
      <c r="G726" s="437" t="s">
        <v>349</v>
      </c>
      <c r="H726" s="438" t="s">
        <v>1241</v>
      </c>
    </row>
    <row r="727" spans="1:8" s="423" customFormat="1">
      <c r="A727" s="436" t="s">
        <v>14</v>
      </c>
      <c r="B727" s="436" t="s">
        <v>14</v>
      </c>
      <c r="C727" s="436" t="s">
        <v>1242</v>
      </c>
      <c r="D727" s="436" t="s">
        <v>14</v>
      </c>
      <c r="E727" s="436" t="s">
        <v>14</v>
      </c>
      <c r="F727" s="436" t="s">
        <v>14</v>
      </c>
      <c r="G727" s="437" t="s">
        <v>1243</v>
      </c>
      <c r="H727" s="438" t="s">
        <v>1244</v>
      </c>
    </row>
    <row r="728" spans="1:8" s="423" customFormat="1">
      <c r="A728" s="436" t="s">
        <v>14</v>
      </c>
      <c r="B728" s="436" t="s">
        <v>14</v>
      </c>
      <c r="C728" s="436" t="s">
        <v>14</v>
      </c>
      <c r="D728" s="436" t="s">
        <v>1245</v>
      </c>
      <c r="E728" s="436" t="s">
        <v>14</v>
      </c>
      <c r="F728" s="436" t="s">
        <v>14</v>
      </c>
      <c r="G728" s="437" t="s">
        <v>1246</v>
      </c>
      <c r="H728" s="438" t="s">
        <v>1244</v>
      </c>
    </row>
    <row r="729" spans="1:8" s="423" customFormat="1">
      <c r="A729" s="436" t="s">
        <v>14</v>
      </c>
      <c r="B729" s="436" t="s">
        <v>14</v>
      </c>
      <c r="C729" s="436" t="s">
        <v>14</v>
      </c>
      <c r="D729" s="436" t="s">
        <v>14</v>
      </c>
      <c r="E729" s="436" t="s">
        <v>346</v>
      </c>
      <c r="F729" s="436" t="s">
        <v>14</v>
      </c>
      <c r="G729" s="437" t="s">
        <v>109</v>
      </c>
      <c r="H729" s="438" t="s">
        <v>1244</v>
      </c>
    </row>
    <row r="730" spans="1:8" s="423" customFormat="1">
      <c r="A730" s="436" t="s">
        <v>14</v>
      </c>
      <c r="B730" s="436" t="s">
        <v>14</v>
      </c>
      <c r="C730" s="436" t="s">
        <v>14</v>
      </c>
      <c r="D730" s="436" t="s">
        <v>14</v>
      </c>
      <c r="E730" s="436" t="s">
        <v>14</v>
      </c>
      <c r="F730" s="436" t="s">
        <v>348</v>
      </c>
      <c r="G730" s="437" t="s">
        <v>349</v>
      </c>
      <c r="H730" s="438" t="s">
        <v>1244</v>
      </c>
    </row>
    <row r="731" spans="1:8" s="423" customFormat="1">
      <c r="A731" s="436" t="s">
        <v>14</v>
      </c>
      <c r="B731" s="436" t="s">
        <v>14</v>
      </c>
      <c r="C731" s="436" t="s">
        <v>1631</v>
      </c>
      <c r="D731" s="436" t="s">
        <v>14</v>
      </c>
      <c r="E731" s="436" t="s">
        <v>14</v>
      </c>
      <c r="F731" s="436" t="s">
        <v>14</v>
      </c>
      <c r="G731" s="437" t="s">
        <v>1632</v>
      </c>
      <c r="H731" s="438" t="s">
        <v>1633</v>
      </c>
    </row>
    <row r="732" spans="1:8" s="423" customFormat="1">
      <c r="A732" s="436" t="s">
        <v>14</v>
      </c>
      <c r="B732" s="436" t="s">
        <v>14</v>
      </c>
      <c r="C732" s="436" t="s">
        <v>14</v>
      </c>
      <c r="D732" s="436" t="s">
        <v>1634</v>
      </c>
      <c r="E732" s="436" t="s">
        <v>14</v>
      </c>
      <c r="F732" s="436" t="s">
        <v>14</v>
      </c>
      <c r="G732" s="437" t="s">
        <v>1635</v>
      </c>
      <c r="H732" s="438" t="s">
        <v>1633</v>
      </c>
    </row>
    <row r="733" spans="1:8" s="423" customFormat="1" ht="31">
      <c r="A733" s="436" t="s">
        <v>14</v>
      </c>
      <c r="B733" s="436" t="s">
        <v>14</v>
      </c>
      <c r="C733" s="436" t="s">
        <v>14</v>
      </c>
      <c r="D733" s="436" t="s">
        <v>14</v>
      </c>
      <c r="E733" s="436" t="s">
        <v>1636</v>
      </c>
      <c r="F733" s="436" t="s">
        <v>14</v>
      </c>
      <c r="G733" s="437" t="s">
        <v>1637</v>
      </c>
      <c r="H733" s="438" t="s">
        <v>1633</v>
      </c>
    </row>
    <row r="734" spans="1:8" s="423" customFormat="1" ht="46.5">
      <c r="A734" s="436" t="s">
        <v>14</v>
      </c>
      <c r="B734" s="436" t="s">
        <v>14</v>
      </c>
      <c r="C734" s="436" t="s">
        <v>14</v>
      </c>
      <c r="D734" s="436" t="s">
        <v>14</v>
      </c>
      <c r="E734" s="436" t="s">
        <v>14</v>
      </c>
      <c r="F734" s="436" t="s">
        <v>1638</v>
      </c>
      <c r="G734" s="437" t="s">
        <v>1405</v>
      </c>
      <c r="H734" s="438" t="s">
        <v>1639</v>
      </c>
    </row>
    <row r="735" spans="1:8" s="423" customFormat="1" ht="62">
      <c r="A735" s="436" t="s">
        <v>14</v>
      </c>
      <c r="B735" s="436" t="s">
        <v>14</v>
      </c>
      <c r="C735" s="436" t="s">
        <v>14</v>
      </c>
      <c r="D735" s="436" t="s">
        <v>14</v>
      </c>
      <c r="E735" s="436" t="s">
        <v>14</v>
      </c>
      <c r="F735" s="436" t="s">
        <v>1640</v>
      </c>
      <c r="G735" s="437" t="s">
        <v>1641</v>
      </c>
      <c r="H735" s="438" t="s">
        <v>1642</v>
      </c>
    </row>
    <row r="736" spans="1:8" s="423" customFormat="1" ht="77.5">
      <c r="A736" s="436" t="s">
        <v>14</v>
      </c>
      <c r="B736" s="436" t="s">
        <v>14</v>
      </c>
      <c r="C736" s="436" t="s">
        <v>14</v>
      </c>
      <c r="D736" s="436" t="s">
        <v>14</v>
      </c>
      <c r="E736" s="436" t="s">
        <v>14</v>
      </c>
      <c r="F736" s="436" t="s">
        <v>1643</v>
      </c>
      <c r="G736" s="437" t="s">
        <v>1408</v>
      </c>
      <c r="H736" s="438" t="s">
        <v>1644</v>
      </c>
    </row>
    <row r="737" spans="1:9" s="423" customFormat="1" ht="31">
      <c r="A737" s="436" t="s">
        <v>14</v>
      </c>
      <c r="B737" s="436" t="s">
        <v>14</v>
      </c>
      <c r="C737" s="436" t="s">
        <v>14</v>
      </c>
      <c r="D737" s="436" t="s">
        <v>14</v>
      </c>
      <c r="E737" s="436" t="s">
        <v>14</v>
      </c>
      <c r="F737" s="436" t="s">
        <v>1645</v>
      </c>
      <c r="G737" s="437" t="s">
        <v>1646</v>
      </c>
      <c r="H737" s="438" t="s">
        <v>1647</v>
      </c>
    </row>
    <row r="738" spans="1:9" s="423" customFormat="1">
      <c r="A738" s="439" t="s">
        <v>14</v>
      </c>
      <c r="B738" s="439" t="s">
        <v>14</v>
      </c>
      <c r="C738" s="439" t="s">
        <v>14</v>
      </c>
      <c r="D738" s="439" t="s">
        <v>14</v>
      </c>
      <c r="E738" s="439" t="s">
        <v>14</v>
      </c>
      <c r="F738" s="439" t="s">
        <v>1648</v>
      </c>
      <c r="G738" s="440" t="s">
        <v>1414</v>
      </c>
      <c r="H738" s="441" t="s">
        <v>1649</v>
      </c>
    </row>
    <row r="740" spans="1:9" s="33" customFormat="1" ht="18">
      <c r="A740" s="453" t="s">
        <v>280</v>
      </c>
      <c r="B740" s="453"/>
      <c r="C740" s="453"/>
      <c r="D740" s="453"/>
      <c r="E740" s="453"/>
      <c r="F740" s="27"/>
      <c r="G740" s="474" t="s">
        <v>1608</v>
      </c>
      <c r="H740" s="474"/>
      <c r="I740" s="330"/>
    </row>
    <row r="741" spans="1:9">
      <c r="A741" s="507" t="s">
        <v>1537</v>
      </c>
      <c r="B741" s="507"/>
      <c r="C741" s="507"/>
      <c r="D741" s="507"/>
      <c r="E741" s="507"/>
      <c r="G741" s="473" t="s">
        <v>309</v>
      </c>
      <c r="H741" s="473"/>
      <c r="I741" s="107"/>
    </row>
    <row r="742" spans="1:9">
      <c r="A742" s="506" t="s">
        <v>124</v>
      </c>
      <c r="B742" s="506"/>
      <c r="C742" s="506"/>
      <c r="D742" s="506"/>
      <c r="E742" s="506"/>
      <c r="G742" s="481" t="s">
        <v>124</v>
      </c>
      <c r="H742" s="481"/>
      <c r="I742" s="109"/>
    </row>
  </sheetData>
  <mergeCells count="9">
    <mergeCell ref="A2:H2"/>
    <mergeCell ref="A3:H3"/>
    <mergeCell ref="A6:G6"/>
    <mergeCell ref="A742:E742"/>
    <mergeCell ref="A741:E741"/>
    <mergeCell ref="A740:E740"/>
    <mergeCell ref="G742:H742"/>
    <mergeCell ref="G741:H741"/>
    <mergeCell ref="G740:H740"/>
  </mergeCells>
  <printOptions horizontalCentered="1"/>
  <pageMargins left="0.78740157480314965" right="0.39370078740157483" top="0.59055118110236227" bottom="0.39370078740157483" header="0.19685039370078741" footer="0.19685039370078741"/>
  <pageSetup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95"/>
  <sheetViews>
    <sheetView view="pageBreakPreview" topLeftCell="A78" zoomScale="85" zoomScaleNormal="100" zoomScaleSheetLayoutView="85" workbookViewId="0">
      <selection activeCell="K9" sqref="K9"/>
    </sheetView>
  </sheetViews>
  <sheetFormatPr defaultColWidth="9" defaultRowHeight="15.5"/>
  <cols>
    <col min="1" max="1" width="7.25" style="28" customWidth="1"/>
    <col min="2" max="2" width="34.33203125" style="326" customWidth="1"/>
    <col min="3" max="3" width="8.08203125" style="28" customWidth="1"/>
    <col min="4" max="4" width="6.5" style="28" customWidth="1"/>
    <col min="5" max="5" width="5.75" style="28" customWidth="1"/>
    <col min="6" max="6" width="6.5" style="28" customWidth="1"/>
    <col min="7" max="8" width="5.75" style="28" customWidth="1"/>
    <col min="9" max="9" width="13.5" style="28" customWidth="1"/>
    <col min="10" max="10" width="11.83203125" style="26" bestFit="1" customWidth="1"/>
    <col min="11" max="16384" width="9" style="26"/>
  </cols>
  <sheetData>
    <row r="1" spans="1:10">
      <c r="A1" s="24"/>
      <c r="B1" s="325"/>
      <c r="C1" s="24"/>
      <c r="D1" s="24"/>
      <c r="E1" s="24"/>
      <c r="F1" s="24"/>
      <c r="G1" s="24"/>
      <c r="H1" s="24"/>
      <c r="I1" s="13" t="s">
        <v>268</v>
      </c>
    </row>
    <row r="2" spans="1:10">
      <c r="A2" s="503" t="s">
        <v>1309</v>
      </c>
      <c r="B2" s="503"/>
      <c r="C2" s="503"/>
      <c r="D2" s="503"/>
      <c r="E2" s="503"/>
      <c r="F2" s="503"/>
      <c r="G2" s="503"/>
      <c r="H2" s="503"/>
      <c r="I2" s="503"/>
    </row>
    <row r="3" spans="1:10">
      <c r="A3" s="508" t="str">
        <f>'05'!A3:H3</f>
        <v>(Biểu kèm theo Quyết định số               /QD-UBND ngày        /        /2026 của UBND xã Bắc Sơn)</v>
      </c>
      <c r="B3" s="508"/>
      <c r="C3" s="508"/>
      <c r="D3" s="508"/>
      <c r="E3" s="508"/>
      <c r="F3" s="508"/>
      <c r="G3" s="508"/>
      <c r="H3" s="508"/>
      <c r="I3" s="508"/>
    </row>
    <row r="4" spans="1:10">
      <c r="I4" s="36" t="s">
        <v>167</v>
      </c>
    </row>
    <row r="5" spans="1:10" s="224" customFormat="1" ht="30">
      <c r="A5" s="324" t="s">
        <v>1249</v>
      </c>
      <c r="B5" s="324" t="s">
        <v>174</v>
      </c>
      <c r="C5" s="324" t="s">
        <v>163</v>
      </c>
      <c r="D5" s="324" t="s">
        <v>1248</v>
      </c>
      <c r="E5" s="324" t="s">
        <v>168</v>
      </c>
      <c r="F5" s="324" t="s">
        <v>169</v>
      </c>
      <c r="G5" s="324" t="s">
        <v>164</v>
      </c>
      <c r="H5" s="324" t="s">
        <v>165</v>
      </c>
      <c r="I5" s="226" t="s">
        <v>170</v>
      </c>
    </row>
    <row r="6" spans="1:10" s="161" customFormat="1">
      <c r="A6" s="510" t="s">
        <v>1250</v>
      </c>
      <c r="B6" s="511"/>
      <c r="C6" s="511"/>
      <c r="D6" s="511"/>
      <c r="E6" s="511"/>
      <c r="F6" s="511"/>
      <c r="G6" s="511"/>
      <c r="H6" s="512"/>
      <c r="I6" s="328" t="s">
        <v>1251</v>
      </c>
    </row>
    <row r="7" spans="1:10" s="161" customFormat="1" ht="31">
      <c r="A7" s="443" t="s">
        <v>1252</v>
      </c>
      <c r="B7" s="444" t="s">
        <v>1253</v>
      </c>
      <c r="C7" s="443"/>
      <c r="D7" s="443"/>
      <c r="E7" s="443"/>
      <c r="F7" s="443"/>
      <c r="G7" s="443"/>
      <c r="H7" s="443"/>
      <c r="I7" s="445">
        <v>493020000</v>
      </c>
      <c r="J7" s="329"/>
    </row>
    <row r="8" spans="1:10" s="161" customFormat="1">
      <c r="A8" s="446"/>
      <c r="B8" s="447" t="s">
        <v>14</v>
      </c>
      <c r="C8" s="446" t="s">
        <v>322</v>
      </c>
      <c r="D8" s="446" t="s">
        <v>43</v>
      </c>
      <c r="E8" s="446" t="s">
        <v>823</v>
      </c>
      <c r="F8" s="446" t="s">
        <v>826</v>
      </c>
      <c r="G8" s="446" t="s">
        <v>342</v>
      </c>
      <c r="H8" s="446"/>
      <c r="I8" s="448">
        <v>493020000</v>
      </c>
      <c r="J8" s="329"/>
    </row>
    <row r="9" spans="1:10" s="161" customFormat="1">
      <c r="A9" s="446"/>
      <c r="B9" s="447" t="s">
        <v>14</v>
      </c>
      <c r="C9" s="446"/>
      <c r="D9" s="446"/>
      <c r="E9" s="446"/>
      <c r="F9" s="446"/>
      <c r="G9" s="446"/>
      <c r="H9" s="446" t="s">
        <v>345</v>
      </c>
      <c r="I9" s="448">
        <v>493020000</v>
      </c>
      <c r="J9" s="329"/>
    </row>
    <row r="10" spans="1:10" s="161" customFormat="1" ht="31">
      <c r="A10" s="446" t="s">
        <v>1254</v>
      </c>
      <c r="B10" s="447" t="s">
        <v>1255</v>
      </c>
      <c r="C10" s="446"/>
      <c r="D10" s="446"/>
      <c r="E10" s="446"/>
      <c r="F10" s="446"/>
      <c r="G10" s="446"/>
      <c r="H10" s="446"/>
      <c r="I10" s="448">
        <v>386470000</v>
      </c>
      <c r="J10" s="329"/>
    </row>
    <row r="11" spans="1:10" s="161" customFormat="1">
      <c r="A11" s="446"/>
      <c r="B11" s="447" t="s">
        <v>14</v>
      </c>
      <c r="C11" s="446" t="s">
        <v>322</v>
      </c>
      <c r="D11" s="446" t="s">
        <v>43</v>
      </c>
      <c r="E11" s="446" t="s">
        <v>823</v>
      </c>
      <c r="F11" s="446" t="s">
        <v>826</v>
      </c>
      <c r="G11" s="446" t="s">
        <v>342</v>
      </c>
      <c r="H11" s="446"/>
      <c r="I11" s="448">
        <v>386470000</v>
      </c>
      <c r="J11" s="329"/>
    </row>
    <row r="12" spans="1:10" s="161" customFormat="1">
      <c r="A12" s="446"/>
      <c r="B12" s="447" t="s">
        <v>14</v>
      </c>
      <c r="C12" s="446"/>
      <c r="D12" s="446"/>
      <c r="E12" s="446"/>
      <c r="F12" s="446"/>
      <c r="G12" s="446"/>
      <c r="H12" s="446" t="s">
        <v>345</v>
      </c>
      <c r="I12" s="448">
        <v>386470000</v>
      </c>
      <c r="J12" s="329"/>
    </row>
    <row r="13" spans="1:10" s="161" customFormat="1" ht="31">
      <c r="A13" s="446" t="s">
        <v>1256</v>
      </c>
      <c r="B13" s="447" t="s">
        <v>1257</v>
      </c>
      <c r="C13" s="446"/>
      <c r="D13" s="446"/>
      <c r="E13" s="446"/>
      <c r="F13" s="446"/>
      <c r="G13" s="446"/>
      <c r="H13" s="446"/>
      <c r="I13" s="448">
        <v>75246000</v>
      </c>
      <c r="J13" s="329"/>
    </row>
    <row r="14" spans="1:10" s="161" customFormat="1">
      <c r="A14" s="446"/>
      <c r="B14" s="447" t="s">
        <v>14</v>
      </c>
      <c r="C14" s="446" t="s">
        <v>322</v>
      </c>
      <c r="D14" s="446" t="s">
        <v>43</v>
      </c>
      <c r="E14" s="446" t="s">
        <v>377</v>
      </c>
      <c r="F14" s="446" t="s">
        <v>735</v>
      </c>
      <c r="G14" s="446" t="s">
        <v>355</v>
      </c>
      <c r="H14" s="446"/>
      <c r="I14" s="448">
        <v>18706000</v>
      </c>
      <c r="J14" s="329"/>
    </row>
    <row r="15" spans="1:10" s="161" customFormat="1">
      <c r="A15" s="446"/>
      <c r="B15" s="447" t="s">
        <v>14</v>
      </c>
      <c r="C15" s="446"/>
      <c r="D15" s="446"/>
      <c r="E15" s="446"/>
      <c r="F15" s="446"/>
      <c r="G15" s="446"/>
      <c r="H15" s="446" t="s">
        <v>739</v>
      </c>
      <c r="I15" s="448">
        <v>3650000</v>
      </c>
      <c r="J15" s="329"/>
    </row>
    <row r="16" spans="1:10" s="161" customFormat="1">
      <c r="A16" s="446"/>
      <c r="B16" s="447" t="s">
        <v>14</v>
      </c>
      <c r="C16" s="446"/>
      <c r="D16" s="446"/>
      <c r="E16" s="446"/>
      <c r="F16" s="446"/>
      <c r="G16" s="446"/>
      <c r="H16" s="446" t="s">
        <v>742</v>
      </c>
      <c r="I16" s="448" t="s">
        <v>702</v>
      </c>
      <c r="J16" s="329"/>
    </row>
    <row r="17" spans="1:10" s="161" customFormat="1">
      <c r="A17" s="446"/>
      <c r="B17" s="447" t="s">
        <v>14</v>
      </c>
      <c r="C17" s="446"/>
      <c r="D17" s="446"/>
      <c r="E17" s="446"/>
      <c r="F17" s="446"/>
      <c r="G17" s="446"/>
      <c r="H17" s="446" t="s">
        <v>361</v>
      </c>
      <c r="I17" s="448" t="s">
        <v>744</v>
      </c>
      <c r="J17" s="329"/>
    </row>
    <row r="18" spans="1:10" s="161" customFormat="1">
      <c r="A18" s="446"/>
      <c r="B18" s="447" t="s">
        <v>14</v>
      </c>
      <c r="C18" s="446" t="s">
        <v>322</v>
      </c>
      <c r="D18" s="446" t="s">
        <v>43</v>
      </c>
      <c r="E18" s="446" t="s">
        <v>377</v>
      </c>
      <c r="F18" s="446" t="s">
        <v>735</v>
      </c>
      <c r="G18" s="446" t="s">
        <v>510</v>
      </c>
      <c r="H18" s="446"/>
      <c r="I18" s="449" t="s">
        <v>745</v>
      </c>
      <c r="J18" s="329"/>
    </row>
    <row r="19" spans="1:10" s="161" customFormat="1">
      <c r="A19" s="446"/>
      <c r="B19" s="447" t="s">
        <v>14</v>
      </c>
      <c r="C19" s="446"/>
      <c r="D19" s="446"/>
      <c r="E19" s="446"/>
      <c r="F19" s="446"/>
      <c r="G19" s="446"/>
      <c r="H19" s="446" t="s">
        <v>709</v>
      </c>
      <c r="I19" s="449" t="s">
        <v>745</v>
      </c>
      <c r="J19" s="329"/>
    </row>
    <row r="20" spans="1:10" s="161" customFormat="1">
      <c r="A20" s="446"/>
      <c r="B20" s="447" t="s">
        <v>14</v>
      </c>
      <c r="C20" s="446" t="s">
        <v>322</v>
      </c>
      <c r="D20" s="446" t="s">
        <v>43</v>
      </c>
      <c r="E20" s="446" t="s">
        <v>377</v>
      </c>
      <c r="F20" s="446" t="s">
        <v>735</v>
      </c>
      <c r="G20" s="446" t="s">
        <v>342</v>
      </c>
      <c r="H20" s="446"/>
      <c r="I20" s="449" t="s">
        <v>746</v>
      </c>
      <c r="J20" s="329"/>
    </row>
    <row r="21" spans="1:10" s="161" customFormat="1">
      <c r="A21" s="446"/>
      <c r="B21" s="447" t="s">
        <v>14</v>
      </c>
      <c r="C21" s="446"/>
      <c r="D21" s="446"/>
      <c r="E21" s="446"/>
      <c r="F21" s="446"/>
      <c r="G21" s="446"/>
      <c r="H21" s="446" t="s">
        <v>374</v>
      </c>
      <c r="I21" s="449" t="s">
        <v>747</v>
      </c>
      <c r="J21" s="329"/>
    </row>
    <row r="22" spans="1:10" s="161" customFormat="1">
      <c r="A22" s="446"/>
      <c r="B22" s="447" t="s">
        <v>14</v>
      </c>
      <c r="C22" s="446"/>
      <c r="D22" s="446"/>
      <c r="E22" s="446"/>
      <c r="F22" s="446"/>
      <c r="G22" s="446"/>
      <c r="H22" s="446" t="s">
        <v>345</v>
      </c>
      <c r="I22" s="449" t="s">
        <v>748</v>
      </c>
      <c r="J22" s="329"/>
    </row>
    <row r="23" spans="1:10" s="161" customFormat="1" ht="62">
      <c r="A23" s="446">
        <v>10491</v>
      </c>
      <c r="B23" s="447" t="s">
        <v>1258</v>
      </c>
      <c r="C23" s="446"/>
      <c r="D23" s="446"/>
      <c r="E23" s="446"/>
      <c r="F23" s="446"/>
      <c r="G23" s="446"/>
      <c r="H23" s="446"/>
      <c r="I23" s="449" t="s">
        <v>1259</v>
      </c>
      <c r="J23" s="329"/>
    </row>
    <row r="24" spans="1:10" s="161" customFormat="1">
      <c r="A24" s="446"/>
      <c r="B24" s="447" t="s">
        <v>14</v>
      </c>
      <c r="C24" s="446" t="s">
        <v>322</v>
      </c>
      <c r="D24" s="446" t="s">
        <v>43</v>
      </c>
      <c r="E24" s="446" t="s">
        <v>823</v>
      </c>
      <c r="F24" s="446" t="s">
        <v>900</v>
      </c>
      <c r="G24" s="446" t="s">
        <v>890</v>
      </c>
      <c r="H24" s="446"/>
      <c r="I24" s="449" t="s">
        <v>1259</v>
      </c>
      <c r="J24" s="329"/>
    </row>
    <row r="25" spans="1:10" s="161" customFormat="1">
      <c r="A25" s="446"/>
      <c r="B25" s="447" t="s">
        <v>14</v>
      </c>
      <c r="C25" s="446"/>
      <c r="D25" s="446"/>
      <c r="E25" s="446"/>
      <c r="F25" s="446"/>
      <c r="G25" s="446"/>
      <c r="H25" s="446" t="s">
        <v>893</v>
      </c>
      <c r="I25" s="449" t="s">
        <v>1259</v>
      </c>
      <c r="J25" s="329"/>
    </row>
    <row r="26" spans="1:10" s="161" customFormat="1" ht="62">
      <c r="A26" s="446" t="s">
        <v>1260</v>
      </c>
      <c r="B26" s="447" t="s">
        <v>1261</v>
      </c>
      <c r="C26" s="446"/>
      <c r="D26" s="446"/>
      <c r="E26" s="446"/>
      <c r="F26" s="446"/>
      <c r="G26" s="446"/>
      <c r="H26" s="446"/>
      <c r="I26" s="449" t="s">
        <v>1262</v>
      </c>
      <c r="J26" s="329"/>
    </row>
    <row r="27" spans="1:10" s="161" customFormat="1">
      <c r="A27" s="446"/>
      <c r="B27" s="447" t="s">
        <v>14</v>
      </c>
      <c r="C27" s="446" t="s">
        <v>322</v>
      </c>
      <c r="D27" s="446" t="s">
        <v>43</v>
      </c>
      <c r="E27" s="446" t="s">
        <v>955</v>
      </c>
      <c r="F27" s="446" t="s">
        <v>1112</v>
      </c>
      <c r="G27" s="446" t="s">
        <v>355</v>
      </c>
      <c r="H27" s="446"/>
      <c r="I27" s="449" t="s">
        <v>1262</v>
      </c>
      <c r="J27" s="329"/>
    </row>
    <row r="28" spans="1:10" s="161" customFormat="1">
      <c r="A28" s="446"/>
      <c r="B28" s="447" t="s">
        <v>14</v>
      </c>
      <c r="C28" s="446"/>
      <c r="D28" s="446"/>
      <c r="E28" s="446"/>
      <c r="F28" s="446"/>
      <c r="G28" s="446"/>
      <c r="H28" s="446" t="s">
        <v>739</v>
      </c>
      <c r="I28" s="449" t="s">
        <v>1263</v>
      </c>
      <c r="J28" s="329"/>
    </row>
    <row r="29" spans="1:10" s="161" customFormat="1">
      <c r="A29" s="446"/>
      <c r="B29" s="447" t="s">
        <v>14</v>
      </c>
      <c r="C29" s="446"/>
      <c r="D29" s="446"/>
      <c r="E29" s="446"/>
      <c r="F29" s="446"/>
      <c r="G29" s="446"/>
      <c r="H29" s="446" t="s">
        <v>358</v>
      </c>
      <c r="I29" s="449" t="s">
        <v>1264</v>
      </c>
      <c r="J29" s="329"/>
    </row>
    <row r="30" spans="1:10" s="161" customFormat="1">
      <c r="A30" s="446"/>
      <c r="B30" s="447" t="s">
        <v>14</v>
      </c>
      <c r="C30" s="446"/>
      <c r="D30" s="446"/>
      <c r="E30" s="446"/>
      <c r="F30" s="446"/>
      <c r="G30" s="446"/>
      <c r="H30" s="446" t="s">
        <v>361</v>
      </c>
      <c r="I30" s="449" t="s">
        <v>815</v>
      </c>
      <c r="J30" s="329"/>
    </row>
    <row r="31" spans="1:10" s="161" customFormat="1" ht="108.5">
      <c r="A31" s="446" t="s">
        <v>1265</v>
      </c>
      <c r="B31" s="447" t="s">
        <v>1266</v>
      </c>
      <c r="C31" s="446"/>
      <c r="D31" s="446"/>
      <c r="E31" s="446"/>
      <c r="F31" s="446"/>
      <c r="G31" s="446"/>
      <c r="H31" s="446"/>
      <c r="I31" s="449" t="s">
        <v>829</v>
      </c>
      <c r="J31" s="329"/>
    </row>
    <row r="32" spans="1:10" s="161" customFormat="1">
      <c r="A32" s="446"/>
      <c r="B32" s="447" t="s">
        <v>14</v>
      </c>
      <c r="C32" s="446" t="s">
        <v>322</v>
      </c>
      <c r="D32" s="446" t="s">
        <v>43</v>
      </c>
      <c r="E32" s="446" t="s">
        <v>823</v>
      </c>
      <c r="F32" s="446" t="s">
        <v>826</v>
      </c>
      <c r="G32" s="446" t="s">
        <v>480</v>
      </c>
      <c r="H32" s="446"/>
      <c r="I32" s="449" t="s">
        <v>829</v>
      </c>
      <c r="J32" s="329"/>
    </row>
    <row r="33" spans="1:10" s="161" customFormat="1">
      <c r="A33" s="446"/>
      <c r="B33" s="447" t="s">
        <v>14</v>
      </c>
      <c r="C33" s="446"/>
      <c r="D33" s="446"/>
      <c r="E33" s="446"/>
      <c r="F33" s="446"/>
      <c r="G33" s="446"/>
      <c r="H33" s="446" t="s">
        <v>830</v>
      </c>
      <c r="I33" s="449" t="s">
        <v>829</v>
      </c>
      <c r="J33" s="329"/>
    </row>
    <row r="34" spans="1:10" s="161" customFormat="1" ht="46.5">
      <c r="A34" s="446" t="s">
        <v>1267</v>
      </c>
      <c r="B34" s="447" t="s">
        <v>1268</v>
      </c>
      <c r="C34" s="446"/>
      <c r="D34" s="446"/>
      <c r="E34" s="446"/>
      <c r="F34" s="446"/>
      <c r="G34" s="446"/>
      <c r="H34" s="446"/>
      <c r="I34" s="449" t="s">
        <v>873</v>
      </c>
      <c r="J34" s="329"/>
    </row>
    <row r="35" spans="1:10" s="161" customFormat="1">
      <c r="A35" s="446"/>
      <c r="B35" s="447" t="s">
        <v>14</v>
      </c>
      <c r="C35" s="446" t="s">
        <v>322</v>
      </c>
      <c r="D35" s="446" t="s">
        <v>1269</v>
      </c>
      <c r="E35" s="446" t="s">
        <v>823</v>
      </c>
      <c r="F35" s="446" t="s">
        <v>871</v>
      </c>
      <c r="G35" s="446" t="s">
        <v>866</v>
      </c>
      <c r="H35" s="446"/>
      <c r="I35" s="449" t="s">
        <v>874</v>
      </c>
      <c r="J35" s="329"/>
    </row>
    <row r="36" spans="1:10" s="161" customFormat="1">
      <c r="A36" s="446"/>
      <c r="B36" s="447" t="s">
        <v>14</v>
      </c>
      <c r="C36" s="446"/>
      <c r="D36" s="446"/>
      <c r="E36" s="446"/>
      <c r="F36" s="446"/>
      <c r="G36" s="446"/>
      <c r="H36" s="446" t="s">
        <v>869</v>
      </c>
      <c r="I36" s="449" t="s">
        <v>874</v>
      </c>
      <c r="J36" s="329"/>
    </row>
    <row r="37" spans="1:10" s="161" customFormat="1">
      <c r="A37" s="446"/>
      <c r="B37" s="447" t="s">
        <v>14</v>
      </c>
      <c r="C37" s="446" t="s">
        <v>322</v>
      </c>
      <c r="D37" s="446" t="s">
        <v>1269</v>
      </c>
      <c r="E37" s="446" t="s">
        <v>823</v>
      </c>
      <c r="F37" s="446" t="s">
        <v>871</v>
      </c>
      <c r="G37" s="446" t="s">
        <v>875</v>
      </c>
      <c r="H37" s="446"/>
      <c r="I37" s="449" t="s">
        <v>876</v>
      </c>
      <c r="J37" s="329"/>
    </row>
    <row r="38" spans="1:10" s="161" customFormat="1">
      <c r="A38" s="446"/>
      <c r="B38" s="447" t="s">
        <v>14</v>
      </c>
      <c r="C38" s="446"/>
      <c r="D38" s="446"/>
      <c r="E38" s="446"/>
      <c r="F38" s="446"/>
      <c r="G38" s="446"/>
      <c r="H38" s="446" t="s">
        <v>877</v>
      </c>
      <c r="I38" s="449" t="s">
        <v>879</v>
      </c>
      <c r="J38" s="329"/>
    </row>
    <row r="39" spans="1:10" s="161" customFormat="1">
      <c r="A39" s="446"/>
      <c r="B39" s="447" t="s">
        <v>14</v>
      </c>
      <c r="C39" s="446"/>
      <c r="D39" s="446"/>
      <c r="E39" s="446"/>
      <c r="F39" s="446"/>
      <c r="G39" s="446"/>
      <c r="H39" s="446" t="s">
        <v>880</v>
      </c>
      <c r="I39" s="449" t="s">
        <v>882</v>
      </c>
      <c r="J39" s="329"/>
    </row>
    <row r="40" spans="1:10" s="161" customFormat="1">
      <c r="A40" s="446"/>
      <c r="B40" s="447" t="s">
        <v>14</v>
      </c>
      <c r="C40" s="446"/>
      <c r="D40" s="446"/>
      <c r="E40" s="446"/>
      <c r="F40" s="446"/>
      <c r="G40" s="446"/>
      <c r="H40" s="446" t="s">
        <v>883</v>
      </c>
      <c r="I40" s="449" t="s">
        <v>884</v>
      </c>
      <c r="J40" s="329"/>
    </row>
    <row r="41" spans="1:10" s="161" customFormat="1" ht="62">
      <c r="A41" s="446" t="s">
        <v>1270</v>
      </c>
      <c r="B41" s="447" t="s">
        <v>1271</v>
      </c>
      <c r="C41" s="446"/>
      <c r="D41" s="446"/>
      <c r="E41" s="446"/>
      <c r="F41" s="446"/>
      <c r="G41" s="446"/>
      <c r="H41" s="446"/>
      <c r="I41" s="449" t="s">
        <v>850</v>
      </c>
      <c r="J41" s="329"/>
    </row>
    <row r="42" spans="1:10" s="161" customFormat="1">
      <c r="A42" s="446"/>
      <c r="B42" s="447" t="s">
        <v>14</v>
      </c>
      <c r="C42" s="446" t="s">
        <v>322</v>
      </c>
      <c r="D42" s="446" t="s">
        <v>43</v>
      </c>
      <c r="E42" s="446" t="s">
        <v>823</v>
      </c>
      <c r="F42" s="446" t="s">
        <v>847</v>
      </c>
      <c r="G42" s="446" t="s">
        <v>342</v>
      </c>
      <c r="H42" s="446"/>
      <c r="I42" s="449" t="s">
        <v>850</v>
      </c>
      <c r="J42" s="329"/>
    </row>
    <row r="43" spans="1:10" s="161" customFormat="1">
      <c r="A43" s="446"/>
      <c r="B43" s="447" t="s">
        <v>14</v>
      </c>
      <c r="C43" s="446"/>
      <c r="D43" s="446"/>
      <c r="E43" s="446"/>
      <c r="F43" s="446"/>
      <c r="G43" s="446"/>
      <c r="H43" s="446" t="s">
        <v>345</v>
      </c>
      <c r="I43" s="449" t="s">
        <v>850</v>
      </c>
      <c r="J43" s="329"/>
    </row>
    <row r="44" spans="1:10" s="161" customFormat="1" ht="77.5">
      <c r="A44" s="446" t="s">
        <v>1272</v>
      </c>
      <c r="B44" s="447" t="s">
        <v>1273</v>
      </c>
      <c r="C44" s="446"/>
      <c r="D44" s="446"/>
      <c r="E44" s="446"/>
      <c r="F44" s="446"/>
      <c r="G44" s="446"/>
      <c r="H44" s="446"/>
      <c r="I44" s="449" t="s">
        <v>1274</v>
      </c>
      <c r="J44" s="329"/>
    </row>
    <row r="45" spans="1:10" s="161" customFormat="1">
      <c r="A45" s="446"/>
      <c r="B45" s="447" t="s">
        <v>14</v>
      </c>
      <c r="C45" s="446" t="s">
        <v>322</v>
      </c>
      <c r="D45" s="446" t="s">
        <v>43</v>
      </c>
      <c r="E45" s="446" t="s">
        <v>823</v>
      </c>
      <c r="F45" s="446" t="s">
        <v>857</v>
      </c>
      <c r="G45" s="446" t="s">
        <v>364</v>
      </c>
      <c r="H45" s="446"/>
      <c r="I45" s="449" t="s">
        <v>1275</v>
      </c>
      <c r="J45" s="329"/>
    </row>
    <row r="46" spans="1:10" s="161" customFormat="1">
      <c r="A46" s="446"/>
      <c r="B46" s="447" t="s">
        <v>14</v>
      </c>
      <c r="C46" s="446"/>
      <c r="D46" s="446"/>
      <c r="E46" s="446"/>
      <c r="F46" s="446"/>
      <c r="G46" s="446"/>
      <c r="H46" s="446" t="s">
        <v>862</v>
      </c>
      <c r="I46" s="449" t="s">
        <v>1275</v>
      </c>
      <c r="J46" s="329"/>
    </row>
    <row r="47" spans="1:10" s="161" customFormat="1">
      <c r="A47" s="446"/>
      <c r="B47" s="447" t="s">
        <v>14</v>
      </c>
      <c r="C47" s="446" t="s">
        <v>322</v>
      </c>
      <c r="D47" s="446" t="s">
        <v>1269</v>
      </c>
      <c r="E47" s="446" t="s">
        <v>823</v>
      </c>
      <c r="F47" s="446" t="s">
        <v>857</v>
      </c>
      <c r="G47" s="446" t="s">
        <v>866</v>
      </c>
      <c r="H47" s="446"/>
      <c r="I47" s="449" t="s">
        <v>868</v>
      </c>
      <c r="J47" s="329"/>
    </row>
    <row r="48" spans="1:10" s="161" customFormat="1">
      <c r="A48" s="446"/>
      <c r="B48" s="447" t="s">
        <v>14</v>
      </c>
      <c r="C48" s="446"/>
      <c r="D48" s="446"/>
      <c r="E48" s="446"/>
      <c r="F48" s="446"/>
      <c r="G48" s="446"/>
      <c r="H48" s="446" t="s">
        <v>869</v>
      </c>
      <c r="I48" s="449" t="s">
        <v>868</v>
      </c>
      <c r="J48" s="329"/>
    </row>
    <row r="49" spans="1:10" s="161" customFormat="1" ht="46.5">
      <c r="A49" s="446" t="s">
        <v>1276</v>
      </c>
      <c r="B49" s="447" t="s">
        <v>1277</v>
      </c>
      <c r="C49" s="446"/>
      <c r="D49" s="446"/>
      <c r="E49" s="446"/>
      <c r="F49" s="446"/>
      <c r="G49" s="446"/>
      <c r="H49" s="446"/>
      <c r="I49" s="449" t="s">
        <v>1278</v>
      </c>
      <c r="J49" s="329"/>
    </row>
    <row r="50" spans="1:10" s="161" customFormat="1">
      <c r="A50" s="446"/>
      <c r="B50" s="447" t="s">
        <v>14</v>
      </c>
      <c r="C50" s="446" t="s">
        <v>322</v>
      </c>
      <c r="D50" s="446" t="s">
        <v>43</v>
      </c>
      <c r="E50" s="446" t="s">
        <v>798</v>
      </c>
      <c r="F50" s="446" t="s">
        <v>801</v>
      </c>
      <c r="G50" s="446" t="s">
        <v>510</v>
      </c>
      <c r="H50" s="446"/>
      <c r="I50" s="449" t="s">
        <v>1279</v>
      </c>
      <c r="J50" s="329"/>
    </row>
    <row r="51" spans="1:10" s="161" customFormat="1">
      <c r="A51" s="446"/>
      <c r="B51" s="447" t="s">
        <v>14</v>
      </c>
      <c r="C51" s="446"/>
      <c r="D51" s="446"/>
      <c r="E51" s="446"/>
      <c r="F51" s="446"/>
      <c r="G51" s="446"/>
      <c r="H51" s="446" t="s">
        <v>709</v>
      </c>
      <c r="I51" s="449" t="s">
        <v>1279</v>
      </c>
      <c r="J51" s="329"/>
    </row>
    <row r="52" spans="1:10" s="161" customFormat="1">
      <c r="A52" s="446"/>
      <c r="B52" s="447" t="s">
        <v>14</v>
      </c>
      <c r="C52" s="446" t="s">
        <v>322</v>
      </c>
      <c r="D52" s="446" t="s">
        <v>43</v>
      </c>
      <c r="E52" s="446" t="s">
        <v>798</v>
      </c>
      <c r="F52" s="446" t="s">
        <v>801</v>
      </c>
      <c r="G52" s="446" t="s">
        <v>342</v>
      </c>
      <c r="H52" s="446"/>
      <c r="I52" s="449" t="s">
        <v>1280</v>
      </c>
      <c r="J52" s="329"/>
    </row>
    <row r="53" spans="1:10" s="161" customFormat="1">
      <c r="A53" s="446"/>
      <c r="B53" s="447" t="s">
        <v>14</v>
      </c>
      <c r="C53" s="446"/>
      <c r="D53" s="446"/>
      <c r="E53" s="446"/>
      <c r="F53" s="446"/>
      <c r="G53" s="446"/>
      <c r="H53" s="446" t="s">
        <v>345</v>
      </c>
      <c r="I53" s="449" t="s">
        <v>1280</v>
      </c>
      <c r="J53" s="329"/>
    </row>
    <row r="54" spans="1:10" s="161" customFormat="1">
      <c r="A54" s="446"/>
      <c r="B54" s="447" t="s">
        <v>14</v>
      </c>
      <c r="C54" s="446" t="s">
        <v>322</v>
      </c>
      <c r="D54" s="446" t="s">
        <v>43</v>
      </c>
      <c r="E54" s="446" t="s">
        <v>798</v>
      </c>
      <c r="F54" s="446" t="s">
        <v>801</v>
      </c>
      <c r="G54" s="446" t="s">
        <v>346</v>
      </c>
      <c r="H54" s="446"/>
      <c r="I54" s="449" t="s">
        <v>1281</v>
      </c>
      <c r="J54" s="329"/>
    </row>
    <row r="55" spans="1:10" s="161" customFormat="1">
      <c r="A55" s="446"/>
      <c r="B55" s="447" t="s">
        <v>14</v>
      </c>
      <c r="C55" s="446"/>
      <c r="D55" s="446"/>
      <c r="E55" s="446"/>
      <c r="F55" s="446"/>
      <c r="G55" s="446"/>
      <c r="H55" s="446" t="s">
        <v>348</v>
      </c>
      <c r="I55" s="449" t="s">
        <v>1281</v>
      </c>
      <c r="J55" s="329"/>
    </row>
    <row r="56" spans="1:10" s="161" customFormat="1" ht="62">
      <c r="A56" s="446" t="s">
        <v>1282</v>
      </c>
      <c r="B56" s="447" t="s">
        <v>1283</v>
      </c>
      <c r="C56" s="446"/>
      <c r="D56" s="446"/>
      <c r="E56" s="446"/>
      <c r="F56" s="446"/>
      <c r="G56" s="446"/>
      <c r="H56" s="446"/>
      <c r="I56" s="449" t="s">
        <v>1284</v>
      </c>
      <c r="J56" s="329"/>
    </row>
    <row r="57" spans="1:10" s="161" customFormat="1">
      <c r="A57" s="446"/>
      <c r="B57" s="447" t="s">
        <v>14</v>
      </c>
      <c r="C57" s="446" t="s">
        <v>322</v>
      </c>
      <c r="D57" s="446" t="s">
        <v>43</v>
      </c>
      <c r="E57" s="446" t="s">
        <v>798</v>
      </c>
      <c r="F57" s="446" t="s">
        <v>801</v>
      </c>
      <c r="G57" s="446" t="s">
        <v>355</v>
      </c>
      <c r="H57" s="446"/>
      <c r="I57" s="449" t="s">
        <v>1284</v>
      </c>
      <c r="J57" s="329"/>
    </row>
    <row r="58" spans="1:10" s="161" customFormat="1">
      <c r="A58" s="446"/>
      <c r="B58" s="447" t="s">
        <v>14</v>
      </c>
      <c r="C58" s="446"/>
      <c r="D58" s="446"/>
      <c r="E58" s="446"/>
      <c r="F58" s="446"/>
      <c r="G58" s="446"/>
      <c r="H58" s="446" t="s">
        <v>739</v>
      </c>
      <c r="I58" s="449" t="s">
        <v>1285</v>
      </c>
      <c r="J58" s="329"/>
    </row>
    <row r="59" spans="1:10" s="161" customFormat="1">
      <c r="A59" s="446"/>
      <c r="B59" s="447" t="s">
        <v>14</v>
      </c>
      <c r="C59" s="446"/>
      <c r="D59" s="446"/>
      <c r="E59" s="446"/>
      <c r="F59" s="446"/>
      <c r="G59" s="446"/>
      <c r="H59" s="446" t="s">
        <v>742</v>
      </c>
      <c r="I59" s="449" t="s">
        <v>515</v>
      </c>
      <c r="J59" s="329"/>
    </row>
    <row r="60" spans="1:10" s="161" customFormat="1">
      <c r="A60" s="446"/>
      <c r="B60" s="447" t="s">
        <v>14</v>
      </c>
      <c r="C60" s="446"/>
      <c r="D60" s="446"/>
      <c r="E60" s="446"/>
      <c r="F60" s="446"/>
      <c r="G60" s="446"/>
      <c r="H60" s="446" t="s">
        <v>361</v>
      </c>
      <c r="I60" s="449" t="s">
        <v>1286</v>
      </c>
      <c r="J60" s="329"/>
    </row>
    <row r="61" spans="1:10" s="161" customFormat="1" ht="46.5">
      <c r="A61" s="446" t="s">
        <v>1287</v>
      </c>
      <c r="B61" s="447" t="s">
        <v>1288</v>
      </c>
      <c r="C61" s="446"/>
      <c r="D61" s="446"/>
      <c r="E61" s="446"/>
      <c r="F61" s="446"/>
      <c r="G61" s="446"/>
      <c r="H61" s="446"/>
      <c r="I61" s="449" t="s">
        <v>1289</v>
      </c>
      <c r="J61" s="329"/>
    </row>
    <row r="62" spans="1:10" s="161" customFormat="1">
      <c r="A62" s="446"/>
      <c r="B62" s="447" t="s">
        <v>14</v>
      </c>
      <c r="C62" s="446" t="s">
        <v>322</v>
      </c>
      <c r="D62" s="446" t="s">
        <v>43</v>
      </c>
      <c r="E62" s="446" t="s">
        <v>798</v>
      </c>
      <c r="F62" s="446" t="s">
        <v>801</v>
      </c>
      <c r="G62" s="446" t="s">
        <v>355</v>
      </c>
      <c r="H62" s="446"/>
      <c r="I62" s="449" t="s">
        <v>1289</v>
      </c>
      <c r="J62" s="329"/>
    </row>
    <row r="63" spans="1:10" s="161" customFormat="1">
      <c r="A63" s="446"/>
      <c r="B63" s="447" t="s">
        <v>14</v>
      </c>
      <c r="C63" s="446"/>
      <c r="D63" s="446"/>
      <c r="E63" s="446"/>
      <c r="F63" s="446"/>
      <c r="G63" s="446"/>
      <c r="H63" s="446" t="s">
        <v>739</v>
      </c>
      <c r="I63" s="449" t="s">
        <v>1290</v>
      </c>
      <c r="J63" s="329"/>
    </row>
    <row r="64" spans="1:10" s="161" customFormat="1">
      <c r="A64" s="446"/>
      <c r="B64" s="447" t="s">
        <v>14</v>
      </c>
      <c r="C64" s="446"/>
      <c r="D64" s="446"/>
      <c r="E64" s="446"/>
      <c r="F64" s="446"/>
      <c r="G64" s="446"/>
      <c r="H64" s="446" t="s">
        <v>742</v>
      </c>
      <c r="I64" s="449" t="s">
        <v>515</v>
      </c>
      <c r="J64" s="329"/>
    </row>
    <row r="65" spans="1:10" s="161" customFormat="1">
      <c r="A65" s="446"/>
      <c r="B65" s="447" t="s">
        <v>14</v>
      </c>
      <c r="C65" s="446"/>
      <c r="D65" s="446"/>
      <c r="E65" s="446"/>
      <c r="F65" s="446"/>
      <c r="G65" s="446"/>
      <c r="H65" s="446" t="s">
        <v>361</v>
      </c>
      <c r="I65" s="449" t="s">
        <v>1291</v>
      </c>
      <c r="J65" s="329"/>
    </row>
    <row r="66" spans="1:10" s="161" customFormat="1" ht="77.5">
      <c r="A66" s="446" t="s">
        <v>1292</v>
      </c>
      <c r="B66" s="447" t="s">
        <v>1293</v>
      </c>
      <c r="C66" s="446"/>
      <c r="D66" s="446"/>
      <c r="E66" s="446"/>
      <c r="F66" s="446"/>
      <c r="G66" s="446"/>
      <c r="H66" s="446"/>
      <c r="I66" s="449" t="s">
        <v>645</v>
      </c>
      <c r="J66" s="329"/>
    </row>
    <row r="67" spans="1:10" s="161" customFormat="1">
      <c r="A67" s="446"/>
      <c r="B67" s="447" t="s">
        <v>14</v>
      </c>
      <c r="C67" s="446" t="s">
        <v>322</v>
      </c>
      <c r="D67" s="446" t="s">
        <v>43</v>
      </c>
      <c r="E67" s="446" t="s">
        <v>798</v>
      </c>
      <c r="F67" s="446" t="s">
        <v>801</v>
      </c>
      <c r="G67" s="446" t="s">
        <v>510</v>
      </c>
      <c r="H67" s="446"/>
      <c r="I67" s="449" t="s">
        <v>1294</v>
      </c>
      <c r="J67" s="329"/>
    </row>
    <row r="68" spans="1:10" s="161" customFormat="1">
      <c r="A68" s="446"/>
      <c r="B68" s="447" t="s">
        <v>14</v>
      </c>
      <c r="C68" s="446"/>
      <c r="D68" s="446"/>
      <c r="E68" s="446"/>
      <c r="F68" s="446"/>
      <c r="G68" s="446"/>
      <c r="H68" s="446" t="s">
        <v>709</v>
      </c>
      <c r="I68" s="449" t="s">
        <v>1294</v>
      </c>
      <c r="J68" s="329"/>
    </row>
    <row r="69" spans="1:10" s="161" customFormat="1">
      <c r="A69" s="446"/>
      <c r="B69" s="447" t="s">
        <v>14</v>
      </c>
      <c r="C69" s="446" t="s">
        <v>322</v>
      </c>
      <c r="D69" s="446" t="s">
        <v>43</v>
      </c>
      <c r="E69" s="446" t="s">
        <v>798</v>
      </c>
      <c r="F69" s="446" t="s">
        <v>801</v>
      </c>
      <c r="G69" s="446" t="s">
        <v>342</v>
      </c>
      <c r="H69" s="446"/>
      <c r="I69" s="449" t="s">
        <v>1295</v>
      </c>
      <c r="J69" s="329"/>
    </row>
    <row r="70" spans="1:10" s="161" customFormat="1">
      <c r="A70" s="446"/>
      <c r="B70" s="447" t="s">
        <v>14</v>
      </c>
      <c r="C70" s="446"/>
      <c r="D70" s="446"/>
      <c r="E70" s="446"/>
      <c r="F70" s="446"/>
      <c r="G70" s="446"/>
      <c r="H70" s="446" t="s">
        <v>345</v>
      </c>
      <c r="I70" s="449" t="s">
        <v>1295</v>
      </c>
      <c r="J70" s="329"/>
    </row>
    <row r="71" spans="1:10" s="161" customFormat="1" ht="77.5">
      <c r="A71" s="446" t="s">
        <v>1296</v>
      </c>
      <c r="B71" s="447" t="s">
        <v>1297</v>
      </c>
      <c r="C71" s="446"/>
      <c r="D71" s="446"/>
      <c r="E71" s="446"/>
      <c r="F71" s="446"/>
      <c r="G71" s="446"/>
      <c r="H71" s="446"/>
      <c r="I71" s="449" t="s">
        <v>1298</v>
      </c>
      <c r="J71" s="329"/>
    </row>
    <row r="72" spans="1:10" s="161" customFormat="1">
      <c r="A72" s="446"/>
      <c r="B72" s="447" t="s">
        <v>14</v>
      </c>
      <c r="C72" s="446" t="s">
        <v>322</v>
      </c>
      <c r="D72" s="446" t="s">
        <v>43</v>
      </c>
      <c r="E72" s="446" t="s">
        <v>823</v>
      </c>
      <c r="F72" s="446" t="s">
        <v>900</v>
      </c>
      <c r="G72" s="446" t="s">
        <v>890</v>
      </c>
      <c r="H72" s="446"/>
      <c r="I72" s="449" t="s">
        <v>1298</v>
      </c>
      <c r="J72" s="329"/>
    </row>
    <row r="73" spans="1:10" s="161" customFormat="1">
      <c r="A73" s="446"/>
      <c r="B73" s="447" t="s">
        <v>14</v>
      </c>
      <c r="C73" s="446"/>
      <c r="D73" s="446"/>
      <c r="E73" s="446"/>
      <c r="F73" s="446"/>
      <c r="G73" s="446"/>
      <c r="H73" s="446" t="s">
        <v>893</v>
      </c>
      <c r="I73" s="449" t="s">
        <v>1298</v>
      </c>
      <c r="J73" s="329"/>
    </row>
    <row r="74" spans="1:10" s="161" customFormat="1" ht="62">
      <c r="A74" s="446" t="s">
        <v>1299</v>
      </c>
      <c r="B74" s="447" t="s">
        <v>1300</v>
      </c>
      <c r="C74" s="446"/>
      <c r="D74" s="446"/>
      <c r="E74" s="446"/>
      <c r="F74" s="446"/>
      <c r="G74" s="446"/>
      <c r="H74" s="446"/>
      <c r="I74" s="449" t="s">
        <v>1301</v>
      </c>
      <c r="J74" s="329"/>
    </row>
    <row r="75" spans="1:10" s="161" customFormat="1">
      <c r="A75" s="446"/>
      <c r="B75" s="447" t="s">
        <v>14</v>
      </c>
      <c r="C75" s="446" t="s">
        <v>322</v>
      </c>
      <c r="D75" s="446" t="s">
        <v>43</v>
      </c>
      <c r="E75" s="446" t="s">
        <v>823</v>
      </c>
      <c r="F75" s="446" t="s">
        <v>900</v>
      </c>
      <c r="G75" s="446" t="s">
        <v>890</v>
      </c>
      <c r="H75" s="446"/>
      <c r="I75" s="449" t="s">
        <v>1301</v>
      </c>
      <c r="J75" s="329"/>
    </row>
    <row r="76" spans="1:10" s="161" customFormat="1">
      <c r="A76" s="446"/>
      <c r="B76" s="447" t="s">
        <v>14</v>
      </c>
      <c r="C76" s="446"/>
      <c r="D76" s="446"/>
      <c r="E76" s="446"/>
      <c r="F76" s="446"/>
      <c r="G76" s="446"/>
      <c r="H76" s="446" t="s">
        <v>893</v>
      </c>
      <c r="I76" s="449" t="s">
        <v>1301</v>
      </c>
      <c r="J76" s="329"/>
    </row>
    <row r="77" spans="1:10" s="161" customFormat="1" ht="93">
      <c r="A77" s="446" t="s">
        <v>1302</v>
      </c>
      <c r="B77" s="447" t="s">
        <v>1303</v>
      </c>
      <c r="C77" s="446"/>
      <c r="D77" s="446"/>
      <c r="E77" s="446"/>
      <c r="F77" s="446"/>
      <c r="G77" s="446"/>
      <c r="H77" s="446"/>
      <c r="I77" s="449" t="s">
        <v>1304</v>
      </c>
      <c r="J77" s="329"/>
    </row>
    <row r="78" spans="1:10" s="161" customFormat="1">
      <c r="A78" s="446"/>
      <c r="B78" s="447" t="s">
        <v>14</v>
      </c>
      <c r="C78" s="446" t="s">
        <v>322</v>
      </c>
      <c r="D78" s="446" t="s">
        <v>43</v>
      </c>
      <c r="E78" s="446" t="s">
        <v>823</v>
      </c>
      <c r="F78" s="446" t="s">
        <v>826</v>
      </c>
      <c r="G78" s="446" t="s">
        <v>355</v>
      </c>
      <c r="H78" s="446"/>
      <c r="I78" s="449" t="s">
        <v>832</v>
      </c>
      <c r="J78" s="329"/>
    </row>
    <row r="79" spans="1:10" s="161" customFormat="1">
      <c r="A79" s="446"/>
      <c r="B79" s="447" t="s">
        <v>14</v>
      </c>
      <c r="C79" s="446"/>
      <c r="D79" s="446"/>
      <c r="E79" s="446"/>
      <c r="F79" s="446"/>
      <c r="G79" s="446"/>
      <c r="H79" s="446" t="s">
        <v>739</v>
      </c>
      <c r="I79" s="449" t="s">
        <v>833</v>
      </c>
      <c r="J79" s="329"/>
    </row>
    <row r="80" spans="1:10" s="161" customFormat="1">
      <c r="A80" s="446"/>
      <c r="B80" s="447" t="s">
        <v>14</v>
      </c>
      <c r="C80" s="446"/>
      <c r="D80" s="446"/>
      <c r="E80" s="446"/>
      <c r="F80" s="446"/>
      <c r="G80" s="446"/>
      <c r="H80" s="446" t="s">
        <v>361</v>
      </c>
      <c r="I80" s="449" t="s">
        <v>834</v>
      </c>
      <c r="J80" s="329"/>
    </row>
    <row r="81" spans="1:12" s="161" customFormat="1">
      <c r="A81" s="446"/>
      <c r="B81" s="447" t="s">
        <v>14</v>
      </c>
      <c r="C81" s="446" t="s">
        <v>322</v>
      </c>
      <c r="D81" s="446" t="s">
        <v>43</v>
      </c>
      <c r="E81" s="446" t="s">
        <v>823</v>
      </c>
      <c r="F81" s="446" t="s">
        <v>826</v>
      </c>
      <c r="G81" s="446" t="s">
        <v>346</v>
      </c>
      <c r="H81" s="446"/>
      <c r="I81" s="449" t="s">
        <v>1305</v>
      </c>
      <c r="J81" s="329"/>
    </row>
    <row r="82" spans="1:12" s="161" customFormat="1">
      <c r="A82" s="446"/>
      <c r="B82" s="447" t="s">
        <v>14</v>
      </c>
      <c r="C82" s="446"/>
      <c r="D82" s="446"/>
      <c r="E82" s="446"/>
      <c r="F82" s="446"/>
      <c r="G82" s="446"/>
      <c r="H82" s="446" t="s">
        <v>348</v>
      </c>
      <c r="I82" s="449" t="s">
        <v>1305</v>
      </c>
      <c r="J82" s="329"/>
    </row>
    <row r="83" spans="1:12" s="161" customFormat="1" ht="77.5">
      <c r="A83" s="446" t="s">
        <v>1306</v>
      </c>
      <c r="B83" s="447" t="s">
        <v>1307</v>
      </c>
      <c r="C83" s="446"/>
      <c r="D83" s="446"/>
      <c r="E83" s="446"/>
      <c r="F83" s="446"/>
      <c r="G83" s="446"/>
      <c r="H83" s="446"/>
      <c r="I83" s="449" t="s">
        <v>1308</v>
      </c>
      <c r="J83" s="329"/>
    </row>
    <row r="84" spans="1:12" s="161" customFormat="1">
      <c r="A84" s="446"/>
      <c r="B84" s="447" t="s">
        <v>14</v>
      </c>
      <c r="C84" s="446" t="s">
        <v>322</v>
      </c>
      <c r="D84" s="446" t="s">
        <v>43</v>
      </c>
      <c r="E84" s="446" t="s">
        <v>798</v>
      </c>
      <c r="F84" s="446" t="s">
        <v>801</v>
      </c>
      <c r="G84" s="446" t="s">
        <v>346</v>
      </c>
      <c r="H84" s="446"/>
      <c r="I84" s="449" t="s">
        <v>1308</v>
      </c>
      <c r="J84" s="329"/>
    </row>
    <row r="85" spans="1:12" s="161" customFormat="1">
      <c r="A85" s="446"/>
      <c r="B85" s="447" t="s">
        <v>14</v>
      </c>
      <c r="C85" s="446"/>
      <c r="D85" s="446"/>
      <c r="E85" s="446"/>
      <c r="F85" s="446"/>
      <c r="G85" s="446"/>
      <c r="H85" s="446" t="s">
        <v>348</v>
      </c>
      <c r="I85" s="449" t="s">
        <v>1308</v>
      </c>
      <c r="J85" s="329"/>
    </row>
    <row r="86" spans="1:12">
      <c r="A86" s="450"/>
      <c r="B86" s="451"/>
      <c r="C86" s="450"/>
      <c r="D86" s="450"/>
      <c r="E86" s="450"/>
      <c r="F86" s="450"/>
      <c r="G86" s="450"/>
      <c r="H86" s="450"/>
      <c r="I86" s="450"/>
    </row>
    <row r="88" spans="1:12" s="31" customFormat="1">
      <c r="A88" s="34"/>
      <c r="B88" s="236" t="s">
        <v>280</v>
      </c>
      <c r="C88" s="34"/>
      <c r="D88" s="34"/>
      <c r="F88" s="508" t="s">
        <v>1604</v>
      </c>
      <c r="G88" s="508"/>
      <c r="H88" s="508"/>
      <c r="I88" s="508"/>
    </row>
    <row r="89" spans="1:12">
      <c r="A89" s="32"/>
      <c r="B89" s="235" t="s">
        <v>1539</v>
      </c>
      <c r="C89" s="32"/>
      <c r="D89" s="32"/>
      <c r="E89" s="32"/>
      <c r="F89" s="507" t="s">
        <v>309</v>
      </c>
      <c r="G89" s="507"/>
      <c r="H89" s="507"/>
      <c r="I89" s="507"/>
      <c r="J89" s="25"/>
      <c r="K89" s="25"/>
      <c r="L89" s="25"/>
    </row>
    <row r="90" spans="1:12">
      <c r="A90" s="34"/>
      <c r="B90" s="236" t="s">
        <v>124</v>
      </c>
      <c r="C90" s="34"/>
      <c r="D90" s="34"/>
      <c r="E90" s="34"/>
      <c r="F90" s="508" t="s">
        <v>124</v>
      </c>
      <c r="G90" s="508"/>
      <c r="H90" s="508"/>
      <c r="I90" s="508"/>
    </row>
    <row r="95" spans="1:12" s="33" customFormat="1" ht="18">
      <c r="A95" s="27"/>
      <c r="B95" s="327"/>
      <c r="C95" s="27"/>
      <c r="D95" s="27"/>
      <c r="E95" s="27"/>
      <c r="F95" s="509" t="s">
        <v>278</v>
      </c>
      <c r="G95" s="509"/>
      <c r="H95" s="509"/>
      <c r="I95" s="509"/>
    </row>
  </sheetData>
  <mergeCells count="7">
    <mergeCell ref="F90:I90"/>
    <mergeCell ref="F89:I89"/>
    <mergeCell ref="F88:I88"/>
    <mergeCell ref="F95:I95"/>
    <mergeCell ref="A2:I2"/>
    <mergeCell ref="A6:H6"/>
    <mergeCell ref="A3:I3"/>
  </mergeCells>
  <printOptions horizontalCentered="1"/>
  <pageMargins left="0.78740157480314965" right="0.59055118110236227" top="0.59055118110236227" bottom="0.3937007874015748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7"/>
  <sheetViews>
    <sheetView view="pageBreakPreview" zoomScale="85" zoomScaleNormal="100" zoomScaleSheetLayoutView="85" workbookViewId="0">
      <selection activeCell="I15" sqref="I15"/>
    </sheetView>
  </sheetViews>
  <sheetFormatPr defaultColWidth="9" defaultRowHeight="15.5"/>
  <cols>
    <col min="1" max="1" width="4.08203125" style="26" customWidth="1"/>
    <col min="2" max="2" width="38.5" style="225" customWidth="1"/>
    <col min="3" max="4" width="11.25" style="26" customWidth="1"/>
    <col min="5" max="5" width="7.33203125" style="26" customWidth="1"/>
    <col min="6" max="6" width="9.25" style="26" customWidth="1"/>
    <col min="7" max="7" width="12.25" style="296" customWidth="1"/>
    <col min="8" max="16384" width="9" style="26"/>
  </cols>
  <sheetData>
    <row r="1" spans="1:7">
      <c r="A1" s="47" t="str">
        <f>'03'!A1</f>
        <v>UBND XÃ BẮC SƠN</v>
      </c>
      <c r="C1" s="25"/>
      <c r="D1" s="25"/>
      <c r="E1" s="13" t="s">
        <v>269</v>
      </c>
      <c r="F1" s="13"/>
    </row>
    <row r="2" spans="1:7" ht="41.25" customHeight="1">
      <c r="A2" s="515" t="s">
        <v>316</v>
      </c>
      <c r="B2" s="515"/>
      <c r="C2" s="515"/>
      <c r="D2" s="515"/>
      <c r="E2" s="515"/>
      <c r="F2" s="32"/>
    </row>
    <row r="3" spans="1:7" ht="19.5" customHeight="1">
      <c r="A3" s="508" t="str">
        <f>'06'!A3:I3</f>
        <v>(Biểu kèm theo Quyết định số               /QD-UBND ngày        /        /2026 của UBND xã Bắc Sơn)</v>
      </c>
      <c r="B3" s="508"/>
      <c r="C3" s="508"/>
      <c r="D3" s="508"/>
      <c r="E3" s="508"/>
      <c r="F3" s="34"/>
    </row>
    <row r="4" spans="1:7">
      <c r="D4" s="32"/>
      <c r="E4" s="35" t="s">
        <v>137</v>
      </c>
      <c r="F4" s="35"/>
    </row>
    <row r="5" spans="1:7" ht="21" customHeight="1">
      <c r="A5" s="207" t="s">
        <v>15</v>
      </c>
      <c r="B5" s="226" t="s">
        <v>116</v>
      </c>
      <c r="C5" s="207" t="s">
        <v>123</v>
      </c>
      <c r="D5" s="207" t="s">
        <v>166</v>
      </c>
      <c r="E5" s="207" t="s">
        <v>175</v>
      </c>
      <c r="F5" s="77"/>
    </row>
    <row r="6" spans="1:7">
      <c r="A6" s="46" t="s">
        <v>0</v>
      </c>
      <c r="B6" s="227" t="s">
        <v>1</v>
      </c>
      <c r="C6" s="46">
        <v>1</v>
      </c>
      <c r="D6" s="46">
        <v>2</v>
      </c>
      <c r="E6" s="46">
        <v>3</v>
      </c>
      <c r="F6" s="223"/>
      <c r="G6" s="296">
        <f>56764.86+43215.54</f>
        <v>99980.4</v>
      </c>
    </row>
    <row r="7" spans="1:7" ht="30.5">
      <c r="A7" s="38"/>
      <c r="B7" s="229" t="s">
        <v>317</v>
      </c>
      <c r="C7" s="239">
        <f>C8+C9+C10+C13+C15</f>
        <v>544.4</v>
      </c>
      <c r="D7" s="239">
        <f>D8+D9+D10+D13+D15</f>
        <v>544.4</v>
      </c>
      <c r="E7" s="39"/>
      <c r="F7" s="318"/>
      <c r="G7" s="296">
        <v>100534.798</v>
      </c>
    </row>
    <row r="8" spans="1:7" s="25" customFormat="1">
      <c r="A8" s="49">
        <v>1</v>
      </c>
      <c r="B8" s="308" t="s">
        <v>176</v>
      </c>
      <c r="C8" s="237">
        <f t="shared" ref="C8:C15" si="0">D8</f>
        <v>0</v>
      </c>
      <c r="D8" s="240"/>
      <c r="E8" s="138"/>
      <c r="G8" s="296">
        <f>G6-G7</f>
        <v>-554.39800000000105</v>
      </c>
    </row>
    <row r="9" spans="1:7" s="25" customFormat="1">
      <c r="A9" s="49">
        <v>2</v>
      </c>
      <c r="B9" s="308" t="s">
        <v>177</v>
      </c>
      <c r="C9" s="237">
        <f t="shared" si="0"/>
        <v>0</v>
      </c>
      <c r="D9" s="240"/>
      <c r="E9" s="138"/>
      <c r="G9" s="309"/>
    </row>
    <row r="10" spans="1:7" s="25" customFormat="1">
      <c r="A10" s="49">
        <v>3</v>
      </c>
      <c r="B10" s="308" t="s">
        <v>178</v>
      </c>
      <c r="C10" s="237">
        <f t="shared" si="0"/>
        <v>0</v>
      </c>
      <c r="D10" s="240"/>
      <c r="E10" s="138"/>
      <c r="G10" s="309"/>
    </row>
    <row r="11" spans="1:7">
      <c r="A11" s="40"/>
      <c r="B11" s="298" t="s">
        <v>179</v>
      </c>
      <c r="C11" s="237">
        <f t="shared" si="0"/>
        <v>0</v>
      </c>
      <c r="D11" s="237"/>
      <c r="E11" s="29"/>
    </row>
    <row r="12" spans="1:7">
      <c r="A12" s="40"/>
      <c r="B12" s="298" t="s">
        <v>180</v>
      </c>
      <c r="C12" s="237">
        <f t="shared" si="0"/>
        <v>0</v>
      </c>
      <c r="D12" s="237"/>
      <c r="E12" s="29"/>
    </row>
    <row r="13" spans="1:7" s="25" customFormat="1" ht="15">
      <c r="A13" s="49">
        <v>4</v>
      </c>
      <c r="B13" s="308" t="s">
        <v>181</v>
      </c>
      <c r="C13" s="240">
        <f>C14</f>
        <v>544.4</v>
      </c>
      <c r="D13" s="240">
        <f>D14</f>
        <v>544.4</v>
      </c>
      <c r="E13" s="240">
        <f>E14</f>
        <v>0</v>
      </c>
      <c r="F13" s="319"/>
      <c r="G13" s="309"/>
    </row>
    <row r="14" spans="1:7" ht="31">
      <c r="A14" s="40"/>
      <c r="B14" s="230" t="s">
        <v>319</v>
      </c>
      <c r="C14" s="237">
        <f>D14</f>
        <v>544.4</v>
      </c>
      <c r="D14" s="237">
        <v>544.4</v>
      </c>
      <c r="E14" s="29"/>
    </row>
    <row r="15" spans="1:7" s="313" customFormat="1">
      <c r="A15" s="49">
        <v>5</v>
      </c>
      <c r="B15" s="310" t="s">
        <v>182</v>
      </c>
      <c r="C15" s="237">
        <f t="shared" si="0"/>
        <v>0</v>
      </c>
      <c r="D15" s="314"/>
      <c r="E15" s="311"/>
      <c r="G15" s="312"/>
    </row>
    <row r="16" spans="1:7" ht="18.75" customHeight="1">
      <c r="A16" s="41"/>
      <c r="B16" s="231"/>
      <c r="C16" s="30"/>
      <c r="D16" s="30"/>
      <c r="E16" s="30"/>
    </row>
    <row r="17" spans="1:7">
      <c r="B17" s="42" t="s">
        <v>183</v>
      </c>
      <c r="C17" s="42"/>
      <c r="D17" s="43"/>
      <c r="E17" s="44"/>
    </row>
    <row r="18" spans="1:7" s="33" customFormat="1" ht="18">
      <c r="A18" s="26"/>
      <c r="B18" s="234"/>
      <c r="C18" s="508" t="s">
        <v>1604</v>
      </c>
      <c r="D18" s="508"/>
      <c r="E18" s="508"/>
      <c r="F18" s="34"/>
      <c r="G18" s="297"/>
    </row>
    <row r="19" spans="1:7" s="33" customFormat="1" ht="18">
      <c r="A19" s="26"/>
      <c r="B19" s="235"/>
      <c r="C19" s="513" t="s">
        <v>309</v>
      </c>
      <c r="D19" s="513"/>
      <c r="E19" s="513"/>
      <c r="F19" s="32"/>
      <c r="G19" s="297"/>
    </row>
    <row r="20" spans="1:7" s="33" customFormat="1" ht="18">
      <c r="A20" s="26"/>
      <c r="B20" s="236"/>
      <c r="C20" s="508" t="s">
        <v>124</v>
      </c>
      <c r="D20" s="508"/>
      <c r="E20" s="508"/>
      <c r="F20" s="34"/>
      <c r="G20" s="297"/>
    </row>
    <row r="21" spans="1:7">
      <c r="B21" s="299"/>
      <c r="C21" s="45"/>
      <c r="D21" s="45"/>
    </row>
    <row r="22" spans="1:7">
      <c r="B22" s="299"/>
      <c r="C22" s="45"/>
      <c r="D22" s="45"/>
    </row>
    <row r="23" spans="1:7">
      <c r="B23" s="299"/>
      <c r="C23" s="45"/>
      <c r="D23" s="45"/>
    </row>
    <row r="24" spans="1:7">
      <c r="B24" s="299"/>
      <c r="D24" s="45"/>
    </row>
    <row r="25" spans="1:7">
      <c r="B25" s="299"/>
    </row>
    <row r="26" spans="1:7" s="221" customFormat="1" ht="17.5">
      <c r="B26" s="300"/>
      <c r="C26" s="514" t="s">
        <v>278</v>
      </c>
      <c r="D26" s="514"/>
      <c r="E26" s="514"/>
      <c r="F26" s="222"/>
      <c r="G26" s="301"/>
    </row>
    <row r="27" spans="1:7">
      <c r="B27" s="299"/>
    </row>
  </sheetData>
  <mergeCells count="6">
    <mergeCell ref="C20:E20"/>
    <mergeCell ref="C19:E19"/>
    <mergeCell ref="C18:E18"/>
    <mergeCell ref="C26:E26"/>
    <mergeCell ref="A2:E2"/>
    <mergeCell ref="A3:E3"/>
  </mergeCells>
  <printOptions horizontalCentered="1"/>
  <pageMargins left="0.78740157480314965" right="0.19685039370078741" top="0.78740157480314965" bottom="0.39370078740157483"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7"/>
  <sheetViews>
    <sheetView view="pageBreakPreview" zoomScaleNormal="100" zoomScaleSheetLayoutView="100" workbookViewId="0">
      <pane xSplit="2" ySplit="7" topLeftCell="C23" activePane="bottomRight" state="frozen"/>
      <selection pane="topRight" activeCell="C1" sqref="C1"/>
      <selection pane="bottomLeft" activeCell="A8" sqref="A8"/>
      <selection pane="bottomRight" activeCell="F23" sqref="F23"/>
    </sheetView>
  </sheetViews>
  <sheetFormatPr defaultColWidth="9" defaultRowHeight="15.5"/>
  <cols>
    <col min="1" max="1" width="4.33203125" style="26" customWidth="1"/>
    <col min="2" max="2" width="48.08203125" style="225" customWidth="1"/>
    <col min="3" max="4" width="15.83203125" style="26" customWidth="1"/>
    <col min="5" max="16384" width="9" style="26"/>
  </cols>
  <sheetData>
    <row r="1" spans="1:6">
      <c r="A1" s="47" t="str">
        <f>'07'!A1</f>
        <v>UBND XÃ BẮC SƠN</v>
      </c>
      <c r="B1" s="224"/>
      <c r="C1" s="25"/>
      <c r="D1" s="13" t="s">
        <v>270</v>
      </c>
    </row>
    <row r="2" spans="1:6">
      <c r="A2" s="513" t="s">
        <v>185</v>
      </c>
      <c r="B2" s="513"/>
      <c r="C2" s="513"/>
      <c r="D2" s="513"/>
    </row>
    <row r="3" spans="1:6">
      <c r="A3" s="513" t="s">
        <v>310</v>
      </c>
      <c r="B3" s="513"/>
      <c r="C3" s="513"/>
      <c r="D3" s="513"/>
    </row>
    <row r="4" spans="1:6">
      <c r="A4" s="508" t="str">
        <f>'07'!A3:E3</f>
        <v>(Biểu kèm theo Quyết định số               /QD-UBND ngày        /        /2026 của UBND xã Bắc Sơn)</v>
      </c>
      <c r="B4" s="508"/>
      <c r="C4" s="508"/>
      <c r="D4" s="508"/>
      <c r="E4" s="31"/>
      <c r="F4" s="31"/>
    </row>
    <row r="5" spans="1:6" ht="18.75" customHeight="1">
      <c r="D5" s="35" t="s">
        <v>137</v>
      </c>
    </row>
    <row r="6" spans="1:6" ht="22.5" customHeight="1">
      <c r="A6" s="207" t="s">
        <v>15</v>
      </c>
      <c r="B6" s="226" t="s">
        <v>116</v>
      </c>
      <c r="C6" s="207" t="s">
        <v>123</v>
      </c>
      <c r="D6" s="207" t="s">
        <v>166</v>
      </c>
    </row>
    <row r="7" spans="1:6">
      <c r="A7" s="46" t="s">
        <v>0</v>
      </c>
      <c r="B7" s="227" t="s">
        <v>1</v>
      </c>
      <c r="C7" s="46">
        <v>1</v>
      </c>
      <c r="D7" s="46">
        <v>2</v>
      </c>
    </row>
    <row r="8" spans="1:6" ht="18.75" customHeight="1">
      <c r="A8" s="48" t="s">
        <v>0</v>
      </c>
      <c r="B8" s="228" t="s">
        <v>186</v>
      </c>
      <c r="C8" s="241">
        <f>C9+C19</f>
        <v>6148.0810000000001</v>
      </c>
      <c r="D8" s="241">
        <f>D9+D19</f>
        <v>6148.0810000000001</v>
      </c>
    </row>
    <row r="9" spans="1:6" s="25" customFormat="1" ht="15" customHeight="1">
      <c r="A9" s="49" t="s">
        <v>62</v>
      </c>
      <c r="B9" s="229" t="s">
        <v>187</v>
      </c>
      <c r="C9" s="242">
        <f>C10+C11+C12+C18</f>
        <v>6148.0810000000001</v>
      </c>
      <c r="D9" s="242">
        <f>D10+D11+D12+D18</f>
        <v>6148.0810000000001</v>
      </c>
    </row>
    <row r="10" spans="1:6" ht="31">
      <c r="A10" s="40">
        <v>1</v>
      </c>
      <c r="B10" s="230" t="s">
        <v>234</v>
      </c>
      <c r="C10" s="238">
        <f>D10</f>
        <v>1000</v>
      </c>
      <c r="D10" s="238">
        <v>1000</v>
      </c>
    </row>
    <row r="11" spans="1:6" ht="15" customHeight="1">
      <c r="A11" s="40">
        <v>2</v>
      </c>
      <c r="B11" s="230" t="s">
        <v>188</v>
      </c>
      <c r="C11" s="238">
        <f t="shared" ref="C11:C26" si="0">D11</f>
        <v>0</v>
      </c>
      <c r="D11" s="238"/>
    </row>
    <row r="12" spans="1:6" ht="15" customHeight="1">
      <c r="A12" s="40">
        <v>3</v>
      </c>
      <c r="B12" s="230" t="s">
        <v>200</v>
      </c>
      <c r="C12" s="238">
        <f t="shared" si="0"/>
        <v>5148.0810000000001</v>
      </c>
      <c r="D12" s="238">
        <f>SUM(D13:D17)</f>
        <v>5148.0810000000001</v>
      </c>
    </row>
    <row r="13" spans="1:6" ht="15" customHeight="1">
      <c r="A13" s="40"/>
      <c r="B13" s="230" t="s">
        <v>189</v>
      </c>
      <c r="C13" s="238">
        <f t="shared" si="0"/>
        <v>5148.0810000000001</v>
      </c>
      <c r="D13" s="238">
        <f>4604+544.081</f>
        <v>5148.0810000000001</v>
      </c>
    </row>
    <row r="14" spans="1:6" ht="15" customHeight="1">
      <c r="A14" s="40"/>
      <c r="B14" s="230" t="s">
        <v>190</v>
      </c>
      <c r="C14" s="238">
        <f t="shared" si="0"/>
        <v>0</v>
      </c>
      <c r="D14" s="238"/>
    </row>
    <row r="15" spans="1:6" ht="31">
      <c r="A15" s="40"/>
      <c r="B15" s="230" t="s">
        <v>252</v>
      </c>
      <c r="C15" s="238">
        <f t="shared" si="0"/>
        <v>0</v>
      </c>
      <c r="D15" s="238"/>
    </row>
    <row r="16" spans="1:6" ht="15" customHeight="1">
      <c r="A16" s="40"/>
      <c r="B16" s="230" t="s">
        <v>191</v>
      </c>
      <c r="C16" s="238">
        <f t="shared" si="0"/>
        <v>0</v>
      </c>
      <c r="D16" s="238"/>
    </row>
    <row r="17" spans="1:6" ht="15" customHeight="1">
      <c r="A17" s="40"/>
      <c r="B17" s="230" t="s">
        <v>192</v>
      </c>
      <c r="C17" s="238">
        <f t="shared" si="0"/>
        <v>0</v>
      </c>
      <c r="D17" s="238"/>
    </row>
    <row r="18" spans="1:6" ht="15" customHeight="1">
      <c r="A18" s="40">
        <v>4</v>
      </c>
      <c r="B18" s="230" t="s">
        <v>193</v>
      </c>
      <c r="C18" s="238">
        <f t="shared" si="0"/>
        <v>0</v>
      </c>
      <c r="D18" s="238"/>
    </row>
    <row r="19" spans="1:6" s="25" customFormat="1" ht="15" customHeight="1">
      <c r="A19" s="49" t="s">
        <v>45</v>
      </c>
      <c r="B19" s="229" t="s">
        <v>194</v>
      </c>
      <c r="C19" s="238">
        <f t="shared" si="0"/>
        <v>0</v>
      </c>
      <c r="D19" s="242"/>
    </row>
    <row r="20" spans="1:6">
      <c r="A20" s="49" t="s">
        <v>1</v>
      </c>
      <c r="B20" s="229" t="s">
        <v>195</v>
      </c>
      <c r="C20" s="244">
        <f>C21+C22</f>
        <v>6148.0810000000001</v>
      </c>
      <c r="D20" s="244">
        <f>D21+D22</f>
        <v>6148.0810000000001</v>
      </c>
    </row>
    <row r="21" spans="1:6" s="25" customFormat="1" ht="15.75" customHeight="1">
      <c r="A21" s="49" t="s">
        <v>62</v>
      </c>
      <c r="B21" s="229" t="s">
        <v>134</v>
      </c>
      <c r="C21" s="238">
        <f t="shared" si="0"/>
        <v>0</v>
      </c>
      <c r="D21" s="243"/>
    </row>
    <row r="22" spans="1:6" s="25" customFormat="1" ht="15" customHeight="1">
      <c r="A22" s="49" t="s">
        <v>45</v>
      </c>
      <c r="B22" s="229" t="s">
        <v>135</v>
      </c>
      <c r="C22" s="244">
        <f>SUM(C23:C26)</f>
        <v>6148.0810000000001</v>
      </c>
      <c r="D22" s="244">
        <f>SUM(D23:D26)</f>
        <v>6148.0810000000001</v>
      </c>
    </row>
    <row r="23" spans="1:6" ht="15" customHeight="1">
      <c r="A23" s="40">
        <v>1</v>
      </c>
      <c r="B23" s="230" t="s">
        <v>196</v>
      </c>
      <c r="C23" s="238">
        <f t="shared" si="0"/>
        <v>6148.0810000000001</v>
      </c>
      <c r="D23" s="238">
        <f>D10+D13</f>
        <v>6148.0810000000001</v>
      </c>
    </row>
    <row r="24" spans="1:6" ht="15" customHeight="1">
      <c r="A24" s="40">
        <v>2</v>
      </c>
      <c r="B24" s="230" t="s">
        <v>197</v>
      </c>
      <c r="C24" s="238">
        <f t="shared" si="0"/>
        <v>0</v>
      </c>
      <c r="D24" s="238"/>
    </row>
    <row r="25" spans="1:6" ht="15" customHeight="1">
      <c r="A25" s="40">
        <v>3</v>
      </c>
      <c r="B25" s="230" t="s">
        <v>198</v>
      </c>
      <c r="C25" s="238">
        <f t="shared" si="0"/>
        <v>0</v>
      </c>
      <c r="D25" s="238"/>
    </row>
    <row r="26" spans="1:6" ht="15" customHeight="1">
      <c r="A26" s="40">
        <v>4</v>
      </c>
      <c r="B26" s="230" t="s">
        <v>199</v>
      </c>
      <c r="C26" s="238">
        <f t="shared" si="0"/>
        <v>0</v>
      </c>
      <c r="D26" s="238"/>
    </row>
    <row r="27" spans="1:6" ht="15" customHeight="1">
      <c r="A27" s="41"/>
      <c r="B27" s="231"/>
      <c r="C27" s="245"/>
      <c r="D27" s="245"/>
    </row>
    <row r="28" spans="1:6" ht="3" hidden="1" customHeight="1">
      <c r="B28" s="232" t="s">
        <v>112</v>
      </c>
      <c r="C28" s="50"/>
      <c r="D28" s="50"/>
    </row>
    <row r="29" spans="1:6" ht="12.75" customHeight="1">
      <c r="B29" s="233"/>
      <c r="C29" s="44"/>
      <c r="D29" s="44"/>
    </row>
    <row r="30" spans="1:6">
      <c r="B30" s="234"/>
      <c r="C30" s="508" t="s">
        <v>1603</v>
      </c>
      <c r="D30" s="508"/>
      <c r="E30" s="31"/>
      <c r="F30" s="31"/>
    </row>
    <row r="31" spans="1:6" s="33" customFormat="1" ht="18">
      <c r="B31" s="246"/>
      <c r="C31" s="452" t="s">
        <v>309</v>
      </c>
      <c r="D31" s="452"/>
      <c r="E31" s="221"/>
      <c r="F31" s="221"/>
    </row>
    <row r="32" spans="1:6">
      <c r="B32" s="236"/>
      <c r="C32" s="508" t="s">
        <v>124</v>
      </c>
      <c r="D32" s="508"/>
      <c r="E32" s="31"/>
      <c r="F32" s="31"/>
    </row>
    <row r="37" spans="3:4" ht="17.5">
      <c r="C37" s="514" t="s">
        <v>278</v>
      </c>
      <c r="D37" s="514"/>
    </row>
  </sheetData>
  <mergeCells count="7">
    <mergeCell ref="C37:D37"/>
    <mergeCell ref="C32:D32"/>
    <mergeCell ref="C30:D30"/>
    <mergeCell ref="C31:D31"/>
    <mergeCell ref="A2:D2"/>
    <mergeCell ref="A3:D3"/>
    <mergeCell ref="A4:D4"/>
  </mergeCells>
  <printOptions horizontalCentered="1"/>
  <pageMargins left="0.39370078740157483" right="0.19685039370078741" top="0.78740157480314965" bottom="0.39370078740157483" header="0.31496062992125984" footer="0.31496062992125984"/>
  <pageSetup paperSize="9" scale="9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
  <sheetViews>
    <sheetView view="pageBreakPreview" zoomScale="60" zoomScaleNormal="100" workbookViewId="0">
      <pane xSplit="2" ySplit="9" topLeftCell="C10" activePane="bottomRight" state="frozen"/>
      <selection pane="topRight" activeCell="C1" sqref="C1"/>
      <selection pane="bottomLeft" activeCell="A10" sqref="A10"/>
      <selection pane="bottomRight" activeCell="I16" sqref="I16"/>
    </sheetView>
  </sheetViews>
  <sheetFormatPr defaultColWidth="9" defaultRowHeight="15.5"/>
  <cols>
    <col min="1" max="1" width="4.25" style="73" customWidth="1"/>
    <col min="2" max="2" width="54" style="161" customWidth="1"/>
    <col min="3" max="3" width="12.08203125" style="73" customWidth="1"/>
    <col min="4" max="4" width="11.83203125" style="73" customWidth="1"/>
    <col min="5" max="5" width="11" style="73" customWidth="1"/>
    <col min="6" max="6" width="10.5" style="73" customWidth="1"/>
    <col min="7" max="7" width="8.33203125" style="73" customWidth="1"/>
    <col min="8" max="16384" width="9" style="73"/>
  </cols>
  <sheetData>
    <row r="1" spans="1:8">
      <c r="A1" s="47" t="str">
        <f>'08'!A1</f>
        <v>UBND XÃ BẮC SƠN</v>
      </c>
      <c r="C1" s="47"/>
      <c r="D1" s="47"/>
      <c r="E1" s="47"/>
      <c r="F1" s="47"/>
      <c r="G1" s="71" t="s">
        <v>271</v>
      </c>
    </row>
    <row r="2" spans="1:8">
      <c r="A2" s="516" t="s">
        <v>201</v>
      </c>
      <c r="B2" s="516"/>
      <c r="C2" s="516"/>
      <c r="D2" s="516"/>
      <c r="E2" s="516"/>
      <c r="F2" s="516"/>
      <c r="G2" s="516"/>
    </row>
    <row r="3" spans="1:8">
      <c r="A3" s="516" t="s">
        <v>283</v>
      </c>
      <c r="B3" s="516"/>
      <c r="C3" s="516"/>
      <c r="D3" s="516"/>
      <c r="E3" s="516"/>
      <c r="F3" s="516"/>
      <c r="G3" s="516"/>
    </row>
    <row r="4" spans="1:8">
      <c r="A4" s="521" t="str">
        <f>'08'!A4:D4</f>
        <v>(Biểu kèm theo Quyết định số               /QD-UBND ngày        /        /2026 của UBND xã Bắc Sơn)</v>
      </c>
      <c r="B4" s="521"/>
      <c r="C4" s="521"/>
      <c r="D4" s="521"/>
      <c r="E4" s="521"/>
      <c r="F4" s="521"/>
      <c r="G4" s="521"/>
    </row>
    <row r="5" spans="1:8">
      <c r="D5" s="77"/>
      <c r="G5" s="70" t="s">
        <v>137</v>
      </c>
    </row>
    <row r="6" spans="1:8">
      <c r="A6" s="517" t="s">
        <v>15</v>
      </c>
      <c r="B6" s="519" t="s">
        <v>116</v>
      </c>
      <c r="C6" s="517" t="s">
        <v>123</v>
      </c>
      <c r="D6" s="522" t="s">
        <v>184</v>
      </c>
      <c r="E6" s="523"/>
      <c r="F6" s="524"/>
      <c r="G6" s="517" t="s">
        <v>175</v>
      </c>
    </row>
    <row r="7" spans="1:8" ht="51" customHeight="1">
      <c r="A7" s="518"/>
      <c r="B7" s="520"/>
      <c r="C7" s="518"/>
      <c r="D7" s="253" t="s">
        <v>202</v>
      </c>
      <c r="E7" s="253" t="s">
        <v>203</v>
      </c>
      <c r="F7" s="253" t="s">
        <v>204</v>
      </c>
      <c r="G7" s="518"/>
    </row>
    <row r="8" spans="1:8" s="76" customFormat="1">
      <c r="A8" s="254" t="s">
        <v>0</v>
      </c>
      <c r="B8" s="255" t="s">
        <v>1</v>
      </c>
      <c r="C8" s="254">
        <v>1</v>
      </c>
      <c r="D8" s="255">
        <v>2</v>
      </c>
      <c r="E8" s="255">
        <v>3</v>
      </c>
      <c r="F8" s="255">
        <v>4</v>
      </c>
      <c r="G8" s="256">
        <v>5</v>
      </c>
    </row>
    <row r="9" spans="1:8" ht="22" customHeight="1">
      <c r="A9" s="248" t="s">
        <v>0</v>
      </c>
      <c r="B9" s="257" t="s">
        <v>186</v>
      </c>
      <c r="C9" s="275">
        <f>SUM(D9:F9)</f>
        <v>9109.9459999999999</v>
      </c>
      <c r="D9" s="250">
        <v>7137.9459999999999</v>
      </c>
      <c r="E9" s="250">
        <v>1972</v>
      </c>
      <c r="F9" s="250"/>
      <c r="G9" s="78"/>
      <c r="H9" s="274"/>
    </row>
    <row r="10" spans="1:8">
      <c r="A10" s="258" t="s">
        <v>1</v>
      </c>
      <c r="B10" s="259" t="s">
        <v>195</v>
      </c>
      <c r="C10" s="276">
        <f>C11+C12+C13+C19</f>
        <v>9109.9459999999999</v>
      </c>
      <c r="D10" s="276">
        <f>D11+D12+D13+D19</f>
        <v>7137.9459999999999</v>
      </c>
      <c r="E10" s="276">
        <f t="shared" ref="E10:F10" si="0">E11+E12+E13+E19</f>
        <v>1972</v>
      </c>
      <c r="F10" s="276">
        <f t="shared" si="0"/>
        <v>0</v>
      </c>
      <c r="G10" s="79"/>
    </row>
    <row r="11" spans="1:8" s="47" customFormat="1" ht="22" customHeight="1">
      <c r="A11" s="258" t="s">
        <v>62</v>
      </c>
      <c r="B11" s="259" t="s">
        <v>134</v>
      </c>
      <c r="C11" s="276">
        <f t="shared" ref="C11:C19" si="1">SUM(D11:F11)</f>
        <v>1044</v>
      </c>
      <c r="D11" s="251"/>
      <c r="E11" s="251">
        <v>1044</v>
      </c>
      <c r="F11" s="276"/>
      <c r="G11" s="79"/>
    </row>
    <row r="12" spans="1:8" s="47" customFormat="1" ht="30">
      <c r="A12" s="258" t="s">
        <v>45</v>
      </c>
      <c r="B12" s="259" t="s">
        <v>249</v>
      </c>
      <c r="C12" s="276">
        <f t="shared" si="1"/>
        <v>0</v>
      </c>
      <c r="D12" s="251"/>
      <c r="E12" s="251"/>
      <c r="F12" s="276"/>
      <c r="G12" s="79"/>
    </row>
    <row r="13" spans="1:8" s="47" customFormat="1" ht="22" customHeight="1">
      <c r="A13" s="258" t="s">
        <v>53</v>
      </c>
      <c r="B13" s="259" t="s">
        <v>135</v>
      </c>
      <c r="C13" s="276">
        <f>SUM(C14:C18)</f>
        <v>6501.7060000000001</v>
      </c>
      <c r="D13" s="276">
        <f t="shared" ref="D13:F13" si="2">SUM(D14:D18)</f>
        <v>6501.7060000000001</v>
      </c>
      <c r="E13" s="276">
        <f t="shared" si="2"/>
        <v>0</v>
      </c>
      <c r="F13" s="276">
        <f t="shared" si="2"/>
        <v>0</v>
      </c>
      <c r="G13" s="79"/>
    </row>
    <row r="14" spans="1:8" ht="22" customHeight="1">
      <c r="A14" s="260">
        <v>1</v>
      </c>
      <c r="B14" s="261" t="s">
        <v>196</v>
      </c>
      <c r="C14" s="277">
        <f t="shared" si="1"/>
        <v>5613.6760000000004</v>
      </c>
      <c r="D14" s="252">
        <f>988.476+21.2+4604</f>
        <v>5613.6760000000004</v>
      </c>
      <c r="E14" s="252"/>
      <c r="F14" s="252"/>
      <c r="G14" s="81"/>
    </row>
    <row r="15" spans="1:8" ht="22" customHeight="1">
      <c r="A15" s="260">
        <v>2</v>
      </c>
      <c r="B15" s="261" t="s">
        <v>197</v>
      </c>
      <c r="C15" s="277">
        <f t="shared" si="1"/>
        <v>0</v>
      </c>
      <c r="D15" s="252"/>
      <c r="E15" s="252"/>
      <c r="F15" s="252"/>
      <c r="G15" s="81"/>
    </row>
    <row r="16" spans="1:8" ht="22" customHeight="1">
      <c r="A16" s="260">
        <v>3</v>
      </c>
      <c r="B16" s="261" t="s">
        <v>198</v>
      </c>
      <c r="C16" s="277">
        <f t="shared" si="1"/>
        <v>0</v>
      </c>
      <c r="D16" s="252"/>
      <c r="E16" s="252"/>
      <c r="F16" s="252"/>
      <c r="G16" s="81"/>
    </row>
    <row r="17" spans="1:8" ht="22.5" customHeight="1">
      <c r="A17" s="260">
        <v>4</v>
      </c>
      <c r="B17" s="261" t="s">
        <v>199</v>
      </c>
      <c r="C17" s="277">
        <f t="shared" si="1"/>
        <v>0</v>
      </c>
      <c r="D17" s="252"/>
      <c r="E17" s="252"/>
      <c r="F17" s="252"/>
      <c r="G17" s="81"/>
    </row>
    <row r="18" spans="1:8" ht="22.5" customHeight="1">
      <c r="A18" s="266">
        <v>5</v>
      </c>
      <c r="B18" s="267" t="s">
        <v>301</v>
      </c>
      <c r="C18" s="277">
        <f t="shared" si="1"/>
        <v>888.03</v>
      </c>
      <c r="D18" s="278">
        <v>888.03</v>
      </c>
      <c r="E18" s="278"/>
      <c r="F18" s="278"/>
      <c r="G18" s="268"/>
    </row>
    <row r="19" spans="1:8" s="47" customFormat="1" ht="22.5" customHeight="1">
      <c r="A19" s="271" t="s">
        <v>54</v>
      </c>
      <c r="B19" s="272" t="s">
        <v>157</v>
      </c>
      <c r="C19" s="276">
        <f t="shared" si="1"/>
        <v>1564.24</v>
      </c>
      <c r="D19" s="279">
        <v>636.24</v>
      </c>
      <c r="E19" s="279">
        <v>928</v>
      </c>
      <c r="F19" s="279"/>
      <c r="G19" s="273"/>
    </row>
    <row r="20" spans="1:8" ht="12.75" customHeight="1">
      <c r="A20" s="82"/>
      <c r="B20" s="262"/>
      <c r="C20" s="280"/>
      <c r="D20" s="280"/>
      <c r="E20" s="280"/>
      <c r="F20" s="280"/>
      <c r="G20" s="265"/>
    </row>
    <row r="21" spans="1:8" ht="10.5" customHeight="1">
      <c r="B21" s="263"/>
      <c r="C21" s="84"/>
      <c r="D21" s="84"/>
      <c r="E21" s="84"/>
      <c r="F21" s="84"/>
      <c r="G21" s="84"/>
    </row>
    <row r="22" spans="1:8">
      <c r="B22" s="264"/>
      <c r="C22" s="521" t="s">
        <v>1608</v>
      </c>
      <c r="D22" s="521"/>
      <c r="E22" s="521"/>
      <c r="F22" s="521"/>
      <c r="G22" s="521"/>
      <c r="H22" s="76"/>
    </row>
    <row r="23" spans="1:8">
      <c r="B23" s="162"/>
      <c r="C23" s="516" t="s">
        <v>309</v>
      </c>
      <c r="D23" s="516"/>
      <c r="E23" s="516"/>
      <c r="F23" s="516"/>
      <c r="G23" s="516"/>
      <c r="H23" s="47"/>
    </row>
    <row r="24" spans="1:8">
      <c r="B24" s="163"/>
      <c r="C24" s="521" t="s">
        <v>124</v>
      </c>
      <c r="D24" s="521"/>
      <c r="E24" s="521"/>
      <c r="F24" s="521"/>
      <c r="G24" s="521"/>
      <c r="H24" s="76"/>
    </row>
    <row r="26" spans="1:8">
      <c r="A26" s="76"/>
    </row>
    <row r="29" spans="1:8" s="47" customFormat="1" ht="15">
      <c r="B29" s="162"/>
      <c r="C29" s="516" t="s">
        <v>278</v>
      </c>
      <c r="D29" s="516"/>
      <c r="E29" s="516"/>
      <c r="F29" s="516"/>
      <c r="G29" s="516"/>
    </row>
  </sheetData>
  <mergeCells count="12">
    <mergeCell ref="C29:G29"/>
    <mergeCell ref="C24:G24"/>
    <mergeCell ref="D6:F6"/>
    <mergeCell ref="C22:G22"/>
    <mergeCell ref="C23:G23"/>
    <mergeCell ref="C6:C7"/>
    <mergeCell ref="A2:G2"/>
    <mergeCell ref="A3:G3"/>
    <mergeCell ref="G6:G7"/>
    <mergeCell ref="A6:A7"/>
    <mergeCell ref="B6:B7"/>
    <mergeCell ref="A4:G4"/>
  </mergeCells>
  <printOptions horizontalCentered="1"/>
  <pageMargins left="0.47244094488188981" right="0.47244094488188981" top="0.47244094488188981" bottom="0.39370078740157483" header="0.31496062992125984" footer="0.3149606299212598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28</vt:i4>
      </vt:variant>
    </vt:vector>
  </HeadingPairs>
  <TitlesOfParts>
    <vt:vector size="41" baseType="lpstr">
      <vt:lpstr>01</vt:lpstr>
      <vt:lpstr>02</vt:lpstr>
      <vt:lpstr>03</vt:lpstr>
      <vt:lpstr>04</vt:lpstr>
      <vt:lpstr>05</vt:lpstr>
      <vt:lpstr>06</vt:lpstr>
      <vt:lpstr>07</vt:lpstr>
      <vt:lpstr>08</vt:lpstr>
      <vt:lpstr>09</vt:lpstr>
      <vt:lpstr>10</vt:lpstr>
      <vt:lpstr>11</vt:lpstr>
      <vt:lpstr>12</vt:lpstr>
      <vt:lpstr>13</vt:lpstr>
      <vt:lpstr>'13'!chuong_phuluc_63</vt:lpstr>
      <vt:lpstr>'13'!chuong_phuluc_63_name</vt:lpstr>
      <vt:lpstr>'01'!Print_Area</vt:lpstr>
      <vt:lpstr>'02'!Print_Area</vt:lpstr>
      <vt:lpstr>'03'!Print_Area</vt:lpstr>
      <vt:lpstr>'04'!Print_Area</vt:lpstr>
      <vt:lpstr>'05'!Print_Area</vt:lpstr>
      <vt:lpstr>'06'!Print_Area</vt:lpstr>
      <vt:lpstr>'07'!Print_Area</vt:lpstr>
      <vt:lpstr>'08'!Print_Area</vt:lpstr>
      <vt:lpstr>'09'!Print_Area</vt:lpstr>
      <vt:lpstr>'10'!Print_Area</vt:lpstr>
      <vt:lpstr>'11'!Print_Area</vt:lpstr>
      <vt:lpstr>'12'!Print_Area</vt:lpstr>
      <vt:lpstr>'13'!Print_Area</vt:lpstr>
      <vt:lpstr>'01'!Print_Titles</vt:lpstr>
      <vt:lpstr>'02'!Print_Titles</vt:lpstr>
      <vt:lpstr>'03'!Print_Titles</vt:lpstr>
      <vt:lpstr>'04'!Print_Titles</vt:lpstr>
      <vt:lpstr>'05'!Print_Titles</vt:lpstr>
      <vt:lpstr>'06'!Print_Titles</vt:lpstr>
      <vt:lpstr>'07'!Print_Titles</vt:lpstr>
      <vt:lpstr>'08'!Print_Titles</vt:lpstr>
      <vt:lpstr>'09'!Print_Titles</vt:lpstr>
      <vt:lpstr>'10'!Print_Titles</vt:lpstr>
      <vt:lpstr>'11'!Print_Titles</vt:lpstr>
      <vt:lpstr>'12'!Print_Titles</vt:lpstr>
      <vt:lpstr>'13'!Print_Titles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mau1</dc:title>
  <dc:creator>DO QUNG HUNG</dc:creator>
  <cp:lastModifiedBy>Dell</cp:lastModifiedBy>
  <cp:lastPrinted>2026-05-25T02:19:00Z</cp:lastPrinted>
  <dcterms:created xsi:type="dcterms:W3CDTF">1998-11-30T02:10:20Z</dcterms:created>
  <dcterms:modified xsi:type="dcterms:W3CDTF">2026-06-08T14:33:15Z</dcterms:modified>
</cp:coreProperties>
</file>